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328"/>
  <workbookPr/>
  <mc:AlternateContent xmlns:mc="http://schemas.openxmlformats.org/markup-compatibility/2006">
    <mc:Choice Requires="x15">
      <x15ac:absPath xmlns:x15ac="http://schemas.microsoft.com/office/spreadsheetml/2010/11/ac" url="D:\1_Ai Interior Pack\1_Quote\Premium interior pack\"/>
    </mc:Choice>
  </mc:AlternateContent>
  <xr:revisionPtr revIDLastSave="0" documentId="13_ncr:1_{CBC47BE4-3045-448A-AA67-A17CCEE1B0A2}" xr6:coauthVersionLast="47" xr6:coauthVersionMax="47" xr10:uidLastSave="{00000000-0000-0000-0000-000000000000}"/>
  <bookViews>
    <workbookView xWindow="-108" yWindow="-108" windowWidth="23256" windowHeight="13176" xr2:uid="{00000000-000D-0000-FFFF-FFFF00000000}"/>
  </bookViews>
  <sheets>
    <sheet name="Sheet1" sheetId="1" r:id="rId1"/>
  </sheets>
  <definedNames>
    <definedName name="_Hlk123416113" localSheetId="0">Sheet1!$B$168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</extLst>
</workbook>
</file>

<file path=xl/calcChain.xml><?xml version="1.0" encoding="utf-8"?>
<calcChain xmlns="http://schemas.openxmlformats.org/spreadsheetml/2006/main">
  <c r="G74" i="1" l="1"/>
  <c r="G70" i="1"/>
  <c r="G65" i="1"/>
  <c r="I50" i="1" l="1"/>
  <c r="H101" i="1"/>
  <c r="H53" i="1"/>
  <c r="G96" i="1" l="1"/>
  <c r="H52" i="1" l="1"/>
  <c r="H30" i="1"/>
  <c r="H115" i="1"/>
  <c r="H78" i="1" l="1"/>
  <c r="G95" i="1"/>
  <c r="H38" i="1"/>
  <c r="H48" i="1"/>
  <c r="H46" i="1"/>
  <c r="G94" i="1" l="1"/>
  <c r="G93" i="1"/>
  <c r="G92" i="1"/>
  <c r="H42" i="1"/>
  <c r="H40" i="1"/>
  <c r="I36" i="1"/>
  <c r="H34" i="1"/>
  <c r="H28" i="1"/>
  <c r="H26" i="1"/>
  <c r="I24" i="1"/>
  <c r="H22" i="1"/>
  <c r="I18" i="1"/>
  <c r="H16" i="1"/>
  <c r="H14" i="1"/>
  <c r="I12" i="1"/>
  <c r="I55" i="1" l="1"/>
  <c r="I57" i="1" s="1"/>
  <c r="D97" i="1"/>
  <c r="H99" i="1" s="1"/>
  <c r="H55" i="1"/>
  <c r="H57" i="1" s="1"/>
  <c r="H132" i="1" l="1"/>
  <c r="H133" i="1" s="1"/>
  <c r="H134" i="1" l="1"/>
  <c r="K135" i="1" s="1"/>
  <c r="F176" i="1"/>
  <c r="B183" i="1" l="1"/>
  <c r="B184" i="1"/>
  <c r="B185" i="1"/>
  <c r="F181" i="1"/>
  <c r="H178" i="1"/>
</calcChain>
</file>

<file path=xl/sharedStrings.xml><?xml version="1.0" encoding="utf-8"?>
<sst xmlns="http://schemas.openxmlformats.org/spreadsheetml/2006/main" count="294" uniqueCount="201">
  <si>
    <t>Maneesh Soc. Swargate, Pune.</t>
  </si>
  <si>
    <t>DETAILS OF FURNITURE WORKS:</t>
  </si>
  <si>
    <t>Wide</t>
  </si>
  <si>
    <t>Hight</t>
  </si>
  <si>
    <t>Sq.ft.</t>
  </si>
  <si>
    <t>1)</t>
  </si>
  <si>
    <t>LIVING ROOM (HALL)</t>
  </si>
  <si>
    <t>*</t>
  </si>
  <si>
    <t>T.V. UNIT</t>
  </si>
  <si>
    <t>Storage and provision for DVD player, extra sound, drawers with lock, etc.</t>
  </si>
  <si>
    <t>SHOE RACK AND SITTING</t>
  </si>
  <si>
    <t>Storage and provision for shoes and S.S. grill for ventilation, 1 drawers, etc.</t>
  </si>
  <si>
    <t>MANDIR</t>
  </si>
  <si>
    <t>Provision for god idols</t>
  </si>
  <si>
    <t xml:space="preserve">SAFETY DOOR WITH WALL PANEL </t>
  </si>
  <si>
    <t>2)</t>
  </si>
  <si>
    <t>MASTER BEDROOM (MBR)</t>
  </si>
  <si>
    <t>WARDROBE</t>
  </si>
  <si>
    <t>Storage and provision for dresses, hanger rod, drawers with locks, etc.</t>
  </si>
  <si>
    <t>LOFT STORAGE</t>
  </si>
  <si>
    <t>Provision for extra storage on frame</t>
  </si>
  <si>
    <t>DRESSING TABLE</t>
  </si>
  <si>
    <t>Storage and provision for cosmetics, mirror, drawers with sitting, etc.</t>
  </si>
  <si>
    <t>KING-SIZE BED</t>
  </si>
  <si>
    <t>50% Trolley or 100% top opening storage (hydraulic) and side table with drawers, etc.</t>
  </si>
  <si>
    <t>3)</t>
  </si>
  <si>
    <t>CHILDREN'S ROOM (CBR)</t>
  </si>
  <si>
    <t>STUDY TABLE</t>
  </si>
  <si>
    <t>Storage and provision for books, glass shelf, drawers with locks, etc.</t>
  </si>
  <si>
    <t>QUEEN-SIZE BED</t>
  </si>
  <si>
    <t>FURNITURE WORK TOTAL sq. ft.</t>
  </si>
  <si>
    <t>Rs/sq.ft. X</t>
  </si>
  <si>
    <t>All furniture is inclusive of Material, Labor, Transport, Glass, etc.</t>
  </si>
  <si>
    <t>DETAILS OF KITCHEN WORKS:</t>
  </si>
  <si>
    <t>KITCHEN TROLLEY (Tandem)</t>
  </si>
  <si>
    <t>All tandem baskets and bottle rack</t>
  </si>
  <si>
    <t>OVERHEAD UNIT h24"</t>
  </si>
  <si>
    <t>Kitchen wall cabinet with glass door or Profile door.</t>
  </si>
  <si>
    <t>High-gloss laminate for all cabinet.</t>
  </si>
  <si>
    <t>Loft</t>
  </si>
  <si>
    <t>Kitchen loft cabinet with laminate door.</t>
  </si>
  <si>
    <t>Hydraulic top opening or regular door.</t>
  </si>
  <si>
    <t>4)</t>
  </si>
  <si>
    <t>COSTING OF KITCHEN WORK</t>
  </si>
  <si>
    <t>DETAILS OF SOFA WORKS:</t>
  </si>
  <si>
    <t xml:space="preserve">Leather or cotton Fabric up to Rs 400/meter </t>
  </si>
  <si>
    <t>Full-dried solid Sal wood frame, undergone anti-worm and Polish treatment.</t>
  </si>
  <si>
    <t>Sofa Leg (Stainless still 202 quality)</t>
  </si>
  <si>
    <t>COSTING OF SOFA WORK;</t>
  </si>
  <si>
    <t>DETAILS OF P.O.P. FALSE CEILING WORKS:</t>
  </si>
  <si>
    <t>Lenth</t>
  </si>
  <si>
    <t>LIVING ROOM</t>
  </si>
  <si>
    <t>MASTER BEDROOM</t>
  </si>
  <si>
    <r>
      <rPr>
        <sz val="10"/>
        <rFont val="Calibri"/>
        <family val="2"/>
      </rPr>
      <t>2</t>
    </r>
    <r>
      <rPr>
        <vertAlign val="superscript"/>
        <sz val="10"/>
        <rFont val="Calibri"/>
        <family val="2"/>
      </rPr>
      <t>nd</t>
    </r>
    <r>
      <rPr>
        <sz val="10"/>
        <rFont val="Calibri"/>
        <family val="2"/>
      </rPr>
      <t xml:space="preserve"> BEDROOM</t>
    </r>
  </si>
  <si>
    <t xml:space="preserve">FALSE CEILING AREA </t>
  </si>
  <si>
    <t>Rs. Sq.ft.</t>
  </si>
  <si>
    <t>COSTING OF POP WORK;</t>
  </si>
  <si>
    <t xml:space="preserve"> </t>
  </si>
  <si>
    <t>COSTING OF MAIN LIGHT FIXTURES;</t>
  </si>
  <si>
    <t>DETAILS OF PAINTING WORKS:</t>
  </si>
  <si>
    <t>SOME DARK PATCH OR TEXTURE OR STENCIL (Approximate 100 sq. ft.)</t>
  </si>
  <si>
    <t xml:space="preserve">Approximate paintable area </t>
  </si>
  <si>
    <t>Sq. ft.</t>
  </si>
  <si>
    <t>scrapping, the opening of existing cracks, filling up of “CRACK - X PASTE” cracks,</t>
  </si>
  <si>
    <t xml:space="preserve">making good weak plastered/ unplastered surfaces with plaster wherever required. </t>
  </si>
  <si>
    <t xml:space="preserve">Item to include Plaster of Paris, 1 coat primer, putti &amp; making good existing surface </t>
  </si>
  <si>
    <t xml:space="preserve">to receive new paint </t>
  </si>
  <si>
    <t>Rs/sq. ft.</t>
  </si>
  <si>
    <t>COSTING OF PAINTING (WITH MATERIAL):</t>
  </si>
  <si>
    <t>DETAILS CREATIVE WORKS:</t>
  </si>
  <si>
    <t>CREATIV WALLPAPER WORK</t>
  </si>
  <si>
    <t>FURNISHING CURTAINS (SAJAVAT)</t>
  </si>
  <si>
    <t>COSTING OF INTERIOR WORK:</t>
  </si>
  <si>
    <t>FINAL COSTING OF INTERIOR WORK</t>
  </si>
  <si>
    <t>MATERIAL DETAILS:</t>
  </si>
  <si>
    <t>NO PARTICLE BOARD</t>
  </si>
  <si>
    <t>No.</t>
  </si>
  <si>
    <t>FURNITURE MATERIAL SPECIFICATION</t>
  </si>
  <si>
    <t>SIZES</t>
  </si>
  <si>
    <t>RATES</t>
  </si>
  <si>
    <t>AMOUNT</t>
  </si>
  <si>
    <t>WOOD</t>
  </si>
  <si>
    <t>MDF</t>
  </si>
  <si>
    <t>(If required)</t>
  </si>
  <si>
    <t>8X4   32sqft</t>
  </si>
  <si>
    <t>45/- Rs/sq. ft</t>
  </si>
  <si>
    <t>PLY 18mm [ISI]</t>
  </si>
  <si>
    <t>60/- Rs/sq. ft</t>
  </si>
  <si>
    <t>LAMINATE</t>
  </si>
  <si>
    <t>Advance, Marino, Signature, Real touch, Ruffle, Butterfly</t>
  </si>
  <si>
    <t>Inner white laminate 0.8mm</t>
  </si>
  <si>
    <t>15/- Rs/sq. ft</t>
  </si>
  <si>
    <t>Color laminate 0.8/1.0mm</t>
  </si>
  <si>
    <t>40/- Rs/sq. ft</t>
  </si>
  <si>
    <t>Highlight laminate ON DEMAND</t>
  </si>
  <si>
    <t>50/- Rs/sq. ft</t>
  </si>
  <si>
    <t>HARDWARE</t>
  </si>
  <si>
    <t>Handles</t>
  </si>
  <si>
    <t>4", 6", 8"</t>
  </si>
  <si>
    <t>100/- Rs/nos</t>
  </si>
  <si>
    <t>(Premium)</t>
  </si>
  <si>
    <t>AGREEMENT</t>
  </si>
  <si>
    <t xml:space="preserve">•	The Client and the contractor' have mutually agreed to undertake the assignment as per the contractor’s </t>
  </si>
  <si>
    <t>•	The Contractor assures to use the best quality material as mentioned in the detailed quotation attached</t>
  </si>
  <si>
    <t xml:space="preserve">(Annexure 1) as per the client’s requirements and approval. </t>
  </si>
  <si>
    <t xml:space="preserve">on completion of the entire work within the contract period.  </t>
  </si>
  <si>
    <t xml:space="preserve">material after joint shopping visits. </t>
  </si>
  <si>
    <t>the date of agreement as after seeing the work progress.</t>
  </si>
  <si>
    <t>execution charge, This is inclusive of the above charges quoted.</t>
  </si>
  <si>
    <t>•	The contractor agrees to provide free of cost Service for five years from the date of completion</t>
  </si>
  <si>
    <t>The agreement has been reviewed and accepted.</t>
  </si>
  <si>
    <t>For Client</t>
  </si>
  <si>
    <t>For the Contractor</t>
  </si>
  <si>
    <t>Mr. Nandkumar Keshav Adkar (Guruji)</t>
  </si>
  <si>
    <t>A-6, 7. Chandraprabha Garden,</t>
  </si>
  <si>
    <t>Mahesh Soc. Swargate, Pune.</t>
  </si>
  <si>
    <t>Survey number 10, near Kailas jeevan factory,</t>
  </si>
  <si>
    <t>Narhe dhayri road, Pune 411041</t>
  </si>
  <si>
    <t>Mobile. 95000 95XXX</t>
  </si>
  <si>
    <t>Mobile. 91401 48237</t>
  </si>
  <si>
    <t>Safety perpose only with decorative paneling</t>
  </si>
  <si>
    <t>…......................................................................</t>
  </si>
  <si>
    <r>
      <t xml:space="preserve">Premium </t>
    </r>
    <r>
      <rPr>
        <sz val="10"/>
        <rFont val="Calibri"/>
        <family val="2"/>
      </rPr>
      <t>auto hinges for kitchen (Soft close)</t>
    </r>
  </si>
  <si>
    <t>ft.</t>
  </si>
  <si>
    <t>COSTING OF EDGE POLISH (WITH MATERIAL):</t>
  </si>
  <si>
    <t>•</t>
  </si>
  <si>
    <t>The Contractor will receive a sum of</t>
  </si>
  <si>
    <t xml:space="preserve">The Client agrees to pay the First slab of the estimated cost of the agreement, i.e. Rs. </t>
  </si>
  <si>
    <t>to the contractor from</t>
  </si>
  <si>
    <t xml:space="preserve">•	The Client agrees to pay the remaining amount i.e. </t>
  </si>
  <si>
    <t>Rs.</t>
  </si>
  <si>
    <t>after 15 days (30%)</t>
  </si>
  <si>
    <t>after 30 days (30%)</t>
  </si>
  <si>
    <t>after satisfactory completion of all works (10%)</t>
  </si>
  <si>
    <t>of the assignment.</t>
  </si>
  <si>
    <t>90/- Rs/sq. ft</t>
  </si>
  <si>
    <t xml:space="preserve">This agreement is made by and between </t>
  </si>
  <si>
    <r>
      <t>GUEST BEDROOM</t>
    </r>
    <r>
      <rPr>
        <sz val="10"/>
        <color theme="1"/>
        <rFont val="Calibri"/>
        <family val="2"/>
        <scheme val="minor"/>
      </rPr>
      <t xml:space="preserve"> </t>
    </r>
    <r>
      <rPr>
        <b/>
        <sz val="10"/>
        <color theme="1"/>
        <rFont val="Calibri"/>
        <family val="2"/>
        <scheme val="minor"/>
      </rPr>
      <t>(GBR)</t>
    </r>
  </si>
  <si>
    <t>SINGLE BED</t>
  </si>
  <si>
    <r>
      <rPr>
        <sz val="10"/>
        <rFont val="Calibri"/>
        <family val="2"/>
      </rPr>
      <t>3</t>
    </r>
    <r>
      <rPr>
        <vertAlign val="superscript"/>
        <sz val="10"/>
        <rFont val="Calibri"/>
        <family val="2"/>
      </rPr>
      <t>rd</t>
    </r>
    <r>
      <rPr>
        <sz val="10"/>
        <rFont val="Calibri"/>
        <family val="2"/>
      </rPr>
      <t xml:space="preserve"> BEDROOM</t>
    </r>
  </si>
  <si>
    <t>3BHK The agreement is as follows;</t>
  </si>
  <si>
    <t>HALL, DINING, LOBBY, KITCHEN, BED 1, 2, 3 &amp; PASSAGE</t>
  </si>
  <si>
    <t>‘L’ SOFA WORK (2 + CORNER + 4)</t>
  </si>
  <si>
    <t>Washable wallpaper for wall 4 Roll</t>
  </si>
  <si>
    <t xml:space="preserve">Provision for </t>
  </si>
  <si>
    <t>Study flap</t>
  </si>
  <si>
    <r>
      <t>Fully dried 100% alternate</t>
    </r>
    <r>
      <rPr>
        <b/>
        <sz val="10"/>
        <rFont val="Calibri"/>
        <family val="2"/>
      </rPr>
      <t xml:space="preserve"> red core</t>
    </r>
    <r>
      <rPr>
        <sz val="10"/>
        <rFont val="Calibri"/>
        <family val="2"/>
      </rPr>
      <t xml:space="preserve"> plywood (Gurjan face)</t>
    </r>
  </si>
  <si>
    <t>as advance to the contractor for commencement of the work and purchase of approved</t>
  </si>
  <si>
    <t>ROUND AMOUNT AFTER DISCOUNT</t>
  </si>
  <si>
    <t>ALL LAMINATE WORKS (WHITE INSIDE AND COLOUR OUTSIDE)</t>
  </si>
  <si>
    <t>ELECTRIC: DESIGNER LIGHTS WILL OPTIONAL (ZUMER, HANGING ETC.)</t>
  </si>
  <si>
    <r>
      <t>DURATION OF WORK FROM 65-75 DAYS (</t>
    </r>
    <r>
      <rPr>
        <b/>
        <sz val="10"/>
        <rFont val="Calibri"/>
        <family val="2"/>
      </rPr>
      <t>WITH</t>
    </r>
    <r>
      <rPr>
        <sz val="10"/>
        <rFont val="Calibri"/>
        <family val="2"/>
      </rPr>
      <t xml:space="preserve"> </t>
    </r>
    <r>
      <rPr>
        <b/>
        <sz val="10"/>
        <rFont val="Calibri"/>
        <family val="2"/>
      </rPr>
      <t>AGREEMENT ON 500 STAMP PAPER</t>
    </r>
    <r>
      <rPr>
        <sz val="10"/>
        <rFont val="Calibri"/>
        <family val="2"/>
      </rPr>
      <t>)</t>
    </r>
  </si>
  <si>
    <t>Onyx</t>
  </si>
  <si>
    <t>Locks (Europa)</t>
  </si>
  <si>
    <t>All hinges (Onyx)</t>
  </si>
  <si>
    <t>All telescopic (Onyx)</t>
  </si>
  <si>
    <t>•	The Contractor will finish all the work within 65-75 days of this agreement as per the approved design.</t>
  </si>
  <si>
    <t>D MART CABINATE</t>
  </si>
  <si>
    <t>Artopedic mattress with 1" PU or SS foam</t>
  </si>
  <si>
    <t>5)</t>
  </si>
  <si>
    <t>Sq.ft. X 2</t>
  </si>
  <si>
    <t>Box/Sq.ft.</t>
  </si>
  <si>
    <t>Flat/Sq.ft.</t>
  </si>
  <si>
    <t>FURNITURE BOX WORK RATE</t>
  </si>
  <si>
    <t>FURNITURE FRAME WORK RATE</t>
  </si>
  <si>
    <t>Kitchen</t>
  </si>
  <si>
    <t>Points</t>
  </si>
  <si>
    <t>Discount</t>
  </si>
  <si>
    <t>3 NOS Designer headboard</t>
  </si>
  <si>
    <t>BESIN COVERS</t>
  </si>
  <si>
    <t>Hereafter called as Contractor for interior design work at Residence</t>
  </si>
  <si>
    <t>Mr. Xyz (Xyz) hereafter called client and Interior packages</t>
  </si>
  <si>
    <t>•	The payment will be made in the name of Mr. Vinu sir or Interior packages.</t>
  </si>
  <si>
    <t>Or</t>
  </si>
  <si>
    <t>www.interiorpackages.com</t>
  </si>
  <si>
    <t>Our website</t>
  </si>
  <si>
    <t>COSTING OF LIGHT PROVISION; Rs. 550X</t>
  </si>
  <si>
    <t>DRESSING MIRROR</t>
  </si>
  <si>
    <t>No storage.</t>
  </si>
  <si>
    <r>
      <t xml:space="preserve">To, Mr. Xyz, A-6, 7. </t>
    </r>
    <r>
      <rPr>
        <strike/>
        <sz val="10"/>
        <rFont val="Times New Roman"/>
        <family val="1"/>
      </rPr>
      <t>Chandraprabha,</t>
    </r>
  </si>
  <si>
    <t>Apro 24 sq.ft.</t>
  </si>
  <si>
    <t>Apro 35 sq.ft.</t>
  </si>
  <si>
    <t>DESIGN AND EXECUTION CHARGE @ 6%</t>
  </si>
  <si>
    <t>•	The contractor is entitled to earn 6 percent of the estimated cost of the assignment as a design and</t>
  </si>
  <si>
    <t>COSTING OF CENTER TABLE;</t>
  </si>
  <si>
    <t>Best quality fabric (Aprox) Rs. 350/sq.m.</t>
  </si>
  <si>
    <t>Mr. Vinu Thombre</t>
  </si>
  <si>
    <t>2500X</t>
  </si>
  <si>
    <t>1700X</t>
  </si>
  <si>
    <t>1150X</t>
  </si>
  <si>
    <t>Sub: - 3 BHK PREMIUM INTERIOR QUOTATION</t>
  </si>
  <si>
    <t xml:space="preserve">Glass acrylic shutters for all trolley </t>
  </si>
  <si>
    <t>Providing &amp; applying Royal of Asian Paints in minimum 2 coats including</t>
  </si>
  <si>
    <t xml:space="preserve">ROYAL @ </t>
  </si>
  <si>
    <t>3 NOS BONDED MATTRESS</t>
  </si>
  <si>
    <t>CENTURY PLY</t>
  </si>
  <si>
    <t>quotation dated 01/01/2026 and enclosed material details and drawing.</t>
  </si>
  <si>
    <t>Dated: 01/01/2026</t>
  </si>
  <si>
    <r>
      <t>1</t>
    </r>
    <r>
      <rPr>
        <vertAlign val="superscript"/>
        <sz val="10"/>
        <rFont val="Times New Roman"/>
        <family val="1"/>
      </rPr>
      <t>st</t>
    </r>
    <r>
      <rPr>
        <sz val="10"/>
        <rFont val="Times New Roman"/>
        <family val="1"/>
      </rPr>
      <t xml:space="preserve"> January ’26</t>
    </r>
  </si>
  <si>
    <t>GST-27APZPT9670B1Z0</t>
  </si>
  <si>
    <t>18% GST WILL BE EXTRA (GST NO. 27APZPT9670B1Z0)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</si>
</sst>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45" x14ac:knownFonts="1">
    <font>
      <sz val="11"/>
      <color rgb="FF000000"/>
      <name val="Calibri"/>
      <scheme val="minor"/>
    </font>
    <font>
      <sz val="11"/>
      <color theme="1"/>
      <name val="Calibri"/>
      <family val="2"/>
      <scheme val="minor"/>
    </font>
    <font>
      <sz val="10"/>
      <name val="Times New Roman"/>
      <family val="1"/>
    </font>
    <font>
      <sz val="11"/>
      <name val="Calibri"/>
      <family val="2"/>
    </font>
    <font>
      <sz val="14"/>
      <name val="Times New Roman"/>
      <family val="1"/>
    </font>
    <font>
      <b/>
      <u/>
      <sz val="10"/>
      <name val="Calibri"/>
      <family val="2"/>
    </font>
    <font>
      <b/>
      <sz val="10"/>
      <name val="Calibri"/>
      <family val="2"/>
    </font>
    <font>
      <sz val="10"/>
      <name val="Calibri"/>
      <family val="2"/>
    </font>
    <font>
      <b/>
      <sz val="11"/>
      <name val="Calibri"/>
      <family val="2"/>
    </font>
    <font>
      <b/>
      <sz val="11"/>
      <color rgb="FFFF0000"/>
      <name val="Calibri"/>
      <family val="2"/>
    </font>
    <font>
      <sz val="11"/>
      <color rgb="FFA5A5A5"/>
      <name val="Calibri"/>
      <family val="2"/>
    </font>
    <font>
      <sz val="9"/>
      <name val="Calibri"/>
      <family val="2"/>
    </font>
    <font>
      <b/>
      <sz val="10"/>
      <color rgb="FFFF0000"/>
      <name val="Calibri"/>
      <family val="2"/>
    </font>
    <font>
      <b/>
      <sz val="14"/>
      <name val="Calibri"/>
      <family val="2"/>
    </font>
    <font>
      <b/>
      <sz val="14"/>
      <color rgb="FFFF0000"/>
      <name val="Calibri"/>
      <family val="2"/>
    </font>
    <font>
      <u/>
      <sz val="10"/>
      <name val="Calibri"/>
      <family val="2"/>
    </font>
    <font>
      <b/>
      <u/>
      <sz val="10"/>
      <name val="Calibri"/>
      <family val="2"/>
    </font>
    <font>
      <b/>
      <sz val="10"/>
      <color rgb="FF000000"/>
      <name val="Calibri"/>
      <family val="2"/>
    </font>
    <font>
      <sz val="10"/>
      <color rgb="FF000000"/>
      <name val="Calibri"/>
      <family val="2"/>
    </font>
    <font>
      <sz val="8"/>
      <color rgb="FF000000"/>
      <name val="Calibri"/>
      <family val="2"/>
    </font>
    <font>
      <vertAlign val="superscript"/>
      <sz val="10"/>
      <name val="Times New Roman"/>
      <family val="1"/>
    </font>
    <font>
      <vertAlign val="superscript"/>
      <sz val="10"/>
      <name val="Calibri"/>
      <family val="2"/>
    </font>
    <font>
      <sz val="9"/>
      <name val="Calibri"/>
      <family val="2"/>
    </font>
    <font>
      <sz val="9"/>
      <color rgb="FF00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sz val="10"/>
      <color theme="1"/>
      <name val="Calibri"/>
      <family val="2"/>
      <scheme val="minor"/>
    </font>
    <font>
      <sz val="10"/>
      <color theme="1"/>
      <name val="Calibri"/>
      <family val="2"/>
      <scheme val="minor"/>
    </font>
    <font>
      <sz val="8"/>
      <name val="Calibri"/>
      <family val="2"/>
      <scheme val="minor"/>
    </font>
    <font>
      <b/>
      <sz val="11"/>
      <name val="Calibri"/>
      <family val="2"/>
    </font>
    <font>
      <b/>
      <sz val="11"/>
      <color rgb="FF000000"/>
      <name val="Calibri"/>
      <family val="2"/>
      <scheme val="minor"/>
    </font>
    <font>
      <sz val="11"/>
      <color rgb="FF000000"/>
      <name val="Calibri"/>
      <family val="2"/>
      <scheme val="minor"/>
    </font>
    <font>
      <sz val="10"/>
      <name val="Calibri"/>
      <family val="2"/>
    </font>
    <font>
      <b/>
      <sz val="10"/>
      <name val="Calibri"/>
      <family val="2"/>
    </font>
    <font>
      <b/>
      <sz val="10"/>
      <color rgb="FFFF0000"/>
      <name val="Calibri"/>
      <family val="2"/>
    </font>
    <font>
      <sz val="11"/>
      <color theme="1"/>
      <name val="Calibri"/>
      <family val="2"/>
    </font>
    <font>
      <sz val="10"/>
      <name val="Calibri"/>
    </font>
    <font>
      <b/>
      <sz val="10"/>
      <name val="Calibri"/>
    </font>
    <font>
      <b/>
      <sz val="10"/>
      <color rgb="FFFF0000"/>
      <name val="Calibri"/>
    </font>
    <font>
      <u/>
      <sz val="11"/>
      <color theme="10"/>
      <name val="Calibri"/>
      <family val="2"/>
      <scheme val="minor"/>
    </font>
    <font>
      <b/>
      <u/>
      <sz val="10"/>
      <name val="Calibri"/>
    </font>
    <font>
      <strike/>
      <sz val="10"/>
      <name val="Times New Roman"/>
      <family val="1"/>
    </font>
    <font>
      <sz val="10"/>
      <color theme="0" tint="-0.499984740745262"/>
      <name val="Calibri"/>
      <family val="2"/>
    </font>
    <font>
      <b/>
      <sz val="11"/>
      <name val="Calibri"/>
    </font>
    <font>
      <sz val="11"/>
      <name val="Calibri"/>
    </font>
    <font>
      <sz val="14"/>
      <name val="Times New Roman"/>
    </font>
  </fonts>
  <fills count="6">
    <fill>
      <patternFill patternType="none"/>
    </fill>
    <fill>
      <patternFill patternType="gray125"/>
    </fill>
    <fill>
      <patternFill patternType="solid">
        <fgColor rgb="FFF7CAAC"/>
        <bgColor rgb="FFF7CAAC"/>
      </patternFill>
    </fill>
    <fill>
      <patternFill patternType="solid">
        <fgColor rgb="FFD8D8D8"/>
        <bgColor rgb="FFD8D8D8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7" tint="0.79998168889431442"/>
        <bgColor indexed="64"/>
      </patternFill>
    </fill>
  </fills>
  <borders count="2">
    <border>
      <left/>
      <right/>
      <top/>
      <bottom/>
      <diagonal/>
    </border>
    <border>
      <left/>
      <right/>
      <top/>
      <bottom/>
      <diagonal/>
    </border>
  </borders>
  <cellStyleXfs count="3">
    <xf numFmtId="0" fontId="0" fillId="0" borderId="0"/>
    <xf numFmtId="0" fontId="30" fillId="0" borderId="1"/>
    <xf numFmtId="0" fontId="38" fillId="0" borderId="0" applyNumberFormat="0" applyFill="0" applyBorder="0" applyAlignment="0" applyProtection="0"/>
  </cellStyleXfs>
  <cellXfs count="79">
    <xf numFmtId="0" fontId="0" fillId="0" borderId="0" xfId="0"/>
    <xf numFmtId="0" fontId="2" fillId="0" borderId="0" xfId="0" applyFont="1"/>
    <xf numFmtId="0" fontId="3" fillId="2" borderId="1" xfId="0" applyFont="1" applyFill="1" applyBorder="1"/>
    <xf numFmtId="0" fontId="4" fillId="0" borderId="0" xfId="0" applyFont="1"/>
    <xf numFmtId="0" fontId="5" fillId="0" borderId="0" xfId="0" applyFont="1"/>
    <xf numFmtId="0" fontId="3" fillId="0" borderId="0" xfId="0" applyFont="1" applyAlignment="1">
      <alignment horizontal="center" vertical="center"/>
    </xf>
    <xf numFmtId="0" fontId="6" fillId="0" borderId="0" xfId="0" applyFont="1"/>
    <xf numFmtId="0" fontId="7" fillId="0" borderId="0" xfId="0" applyFont="1"/>
    <xf numFmtId="0" fontId="8" fillId="0" borderId="0" xfId="0" applyFont="1" applyAlignment="1">
      <alignment horizontal="center" vertical="center"/>
    </xf>
    <xf numFmtId="0" fontId="9" fillId="0" borderId="0" xfId="0" applyFont="1" applyAlignment="1">
      <alignment horizontal="center" vertical="center"/>
    </xf>
    <xf numFmtId="0" fontId="10" fillId="0" borderId="0" xfId="0" applyFont="1" applyAlignment="1">
      <alignment horizontal="center" vertical="center"/>
    </xf>
    <xf numFmtId="0" fontId="3" fillId="0" borderId="0" xfId="0" applyFont="1"/>
    <xf numFmtId="0" fontId="7" fillId="0" borderId="0" xfId="0" applyFont="1" applyAlignment="1">
      <alignment horizontal="center" vertical="center"/>
    </xf>
    <xf numFmtId="0" fontId="6" fillId="0" borderId="0" xfId="0" applyFont="1" applyAlignment="1">
      <alignment horizontal="center" vertical="center"/>
    </xf>
    <xf numFmtId="0" fontId="11" fillId="0" borderId="0" xfId="0" applyFont="1"/>
    <xf numFmtId="0" fontId="7" fillId="0" borderId="0" xfId="0" applyFont="1" applyAlignment="1">
      <alignment horizontal="center"/>
    </xf>
    <xf numFmtId="0" fontId="12" fillId="0" borderId="0" xfId="0" applyFont="1" applyAlignment="1">
      <alignment horizontal="center" vertical="center"/>
    </xf>
    <xf numFmtId="0" fontId="6" fillId="3" borderId="1" xfId="0" applyFont="1" applyFill="1" applyBorder="1"/>
    <xf numFmtId="0" fontId="8" fillId="3" borderId="1" xfId="0" applyFont="1" applyFill="1" applyBorder="1"/>
    <xf numFmtId="0" fontId="8" fillId="3" borderId="1" xfId="0" applyFont="1" applyFill="1" applyBorder="1" applyAlignment="1">
      <alignment horizontal="right" vertical="center"/>
    </xf>
    <xf numFmtId="9" fontId="8" fillId="3" borderId="1" xfId="0" applyNumberFormat="1" applyFont="1" applyFill="1" applyBorder="1" applyAlignment="1">
      <alignment horizontal="center"/>
    </xf>
    <xf numFmtId="0" fontId="13" fillId="3" borderId="1" xfId="0" applyFont="1" applyFill="1" applyBorder="1"/>
    <xf numFmtId="0" fontId="14" fillId="3" borderId="1" xfId="0" applyFont="1" applyFill="1" applyBorder="1" applyAlignment="1">
      <alignment horizontal="right" vertical="center"/>
    </xf>
    <xf numFmtId="0" fontId="15" fillId="0" borderId="0" xfId="0" applyFont="1"/>
    <xf numFmtId="0" fontId="16" fillId="2" borderId="1" xfId="0" applyFont="1" applyFill="1" applyBorder="1"/>
    <xf numFmtId="0" fontId="6" fillId="2" borderId="1" xfId="0" applyFont="1" applyFill="1" applyBorder="1"/>
    <xf numFmtId="0" fontId="7" fillId="2" borderId="1" xfId="0" applyFont="1" applyFill="1" applyBorder="1"/>
    <xf numFmtId="0" fontId="17" fillId="2" borderId="1" xfId="0" applyFont="1" applyFill="1" applyBorder="1"/>
    <xf numFmtId="0" fontId="17" fillId="2" borderId="1" xfId="0" applyFont="1" applyFill="1" applyBorder="1" applyAlignment="1">
      <alignment vertical="center" wrapText="1"/>
    </xf>
    <xf numFmtId="0" fontId="18" fillId="2" borderId="1" xfId="0" applyFont="1" applyFill="1" applyBorder="1" applyAlignment="1">
      <alignment vertical="center" wrapText="1"/>
    </xf>
    <xf numFmtId="0" fontId="19" fillId="2" borderId="1" xfId="0" applyFont="1" applyFill="1" applyBorder="1" applyAlignment="1">
      <alignment vertical="center" wrapText="1"/>
    </xf>
    <xf numFmtId="0" fontId="18" fillId="2" borderId="1" xfId="0" applyFont="1" applyFill="1" applyBorder="1"/>
    <xf numFmtId="0" fontId="3" fillId="2" borderId="1" xfId="0" applyFont="1" applyFill="1" applyBorder="1" applyAlignment="1">
      <alignment horizontal="center" vertical="center"/>
    </xf>
    <xf numFmtId="0" fontId="3" fillId="2" borderId="1" xfId="0" applyFont="1" applyFill="1" applyBorder="1" applyAlignment="1">
      <alignment horizontal="center"/>
    </xf>
    <xf numFmtId="0" fontId="7" fillId="2" borderId="1" xfId="0" applyFont="1" applyFill="1" applyBorder="1" applyAlignment="1">
      <alignment vertical="center"/>
    </xf>
    <xf numFmtId="0" fontId="11" fillId="0" borderId="0" xfId="0" applyFont="1" applyAlignment="1">
      <alignment horizontal="left" vertical="center"/>
    </xf>
    <xf numFmtId="0" fontId="23" fillId="0" borderId="0" xfId="0" applyFont="1" applyAlignment="1">
      <alignment vertical="center"/>
    </xf>
    <xf numFmtId="0" fontId="23" fillId="0" borderId="0" xfId="0" applyFont="1" applyAlignment="1">
      <alignment horizontal="center" vertical="center"/>
    </xf>
    <xf numFmtId="0" fontId="0" fillId="0" borderId="0" xfId="0" applyAlignment="1">
      <alignment vertical="center"/>
    </xf>
    <xf numFmtId="0" fontId="22" fillId="0" borderId="0" xfId="0" applyFont="1" applyAlignment="1">
      <alignment horizontal="left" vertical="center"/>
    </xf>
    <xf numFmtId="0" fontId="3" fillId="2" borderId="1" xfId="0" applyFont="1" applyFill="1" applyBorder="1" applyAlignment="1">
      <alignment vertical="center"/>
    </xf>
    <xf numFmtId="0" fontId="0" fillId="0" borderId="0" xfId="0" applyAlignment="1">
      <alignment horizontal="center"/>
    </xf>
    <xf numFmtId="0" fontId="0" fillId="0" borderId="0" xfId="0" applyAlignment="1">
      <alignment horizontal="center" vertical="center"/>
    </xf>
    <xf numFmtId="0" fontId="25" fillId="0" borderId="0" xfId="0" applyFont="1"/>
    <xf numFmtId="0" fontId="26" fillId="0" borderId="0" xfId="0" applyFont="1"/>
    <xf numFmtId="9" fontId="23" fillId="0" borderId="0" xfId="0" applyNumberFormat="1" applyFont="1" applyAlignment="1">
      <alignment vertical="center"/>
    </xf>
    <xf numFmtId="0" fontId="28" fillId="0" borderId="0" xfId="0" applyFont="1" applyAlignment="1">
      <alignment horizontal="center" vertical="center"/>
    </xf>
    <xf numFmtId="0" fontId="29" fillId="0" borderId="0" xfId="0" applyFont="1" applyAlignment="1">
      <alignment horizontal="center" vertical="center"/>
    </xf>
    <xf numFmtId="0" fontId="31" fillId="0" borderId="0" xfId="0" applyFont="1"/>
    <xf numFmtId="0" fontId="32" fillId="0" borderId="0" xfId="0" applyFont="1"/>
    <xf numFmtId="0" fontId="32" fillId="0" borderId="0" xfId="0" applyFont="1" applyAlignment="1">
      <alignment horizontal="center" vertical="center"/>
    </xf>
    <xf numFmtId="0" fontId="33" fillId="0" borderId="0" xfId="0" applyFont="1" applyAlignment="1">
      <alignment horizontal="center" vertical="center"/>
    </xf>
    <xf numFmtId="0" fontId="35" fillId="0" borderId="0" xfId="0" applyFont="1"/>
    <xf numFmtId="0" fontId="36" fillId="0" borderId="0" xfId="0" applyFont="1"/>
    <xf numFmtId="0" fontId="36" fillId="0" borderId="0" xfId="0" applyFont="1" applyAlignment="1">
      <alignment horizontal="center" vertical="center"/>
    </xf>
    <xf numFmtId="0" fontId="37" fillId="0" borderId="0" xfId="0" applyFont="1" applyAlignment="1">
      <alignment horizontal="center" vertical="center"/>
    </xf>
    <xf numFmtId="0" fontId="34" fillId="0" borderId="0" xfId="0" applyFont="1" applyAlignment="1">
      <alignment horizontal="center" vertical="center"/>
    </xf>
    <xf numFmtId="0" fontId="1" fillId="0" borderId="0" xfId="0" applyFont="1" applyAlignment="1">
      <alignment horizontal="center" vertical="center"/>
    </xf>
    <xf numFmtId="0" fontId="38" fillId="2" borderId="1" xfId="2" applyFill="1" applyBorder="1" applyAlignment="1">
      <alignment vertical="center"/>
    </xf>
    <xf numFmtId="0" fontId="39" fillId="0" borderId="0" xfId="0" applyFont="1"/>
    <xf numFmtId="0" fontId="38" fillId="0" borderId="0" xfId="2"/>
    <xf numFmtId="0" fontId="40" fillId="0" borderId="0" xfId="0" applyFont="1"/>
    <xf numFmtId="0" fontId="0" fillId="4" borderId="0" xfId="0" applyFill="1"/>
    <xf numFmtId="0" fontId="3" fillId="4" borderId="0" xfId="0" applyFont="1" applyFill="1" applyAlignment="1">
      <alignment horizontal="center" vertical="center"/>
    </xf>
    <xf numFmtId="0" fontId="8" fillId="4" borderId="0" xfId="0" applyFont="1" applyFill="1" applyAlignment="1">
      <alignment horizontal="center" vertical="center"/>
    </xf>
    <xf numFmtId="0" fontId="24" fillId="4" borderId="0" xfId="0" applyFont="1" applyFill="1" applyAlignment="1">
      <alignment horizontal="center" vertical="center"/>
    </xf>
    <xf numFmtId="0" fontId="0" fillId="4" borderId="0" xfId="0" applyFill="1" applyAlignment="1">
      <alignment horizontal="center" vertical="center"/>
    </xf>
    <xf numFmtId="0" fontId="9" fillId="4" borderId="0" xfId="0" applyFont="1" applyFill="1" applyAlignment="1">
      <alignment horizontal="center" vertical="center"/>
    </xf>
    <xf numFmtId="0" fontId="8" fillId="5" borderId="0" xfId="0" applyFont="1" applyFill="1" applyAlignment="1">
      <alignment horizontal="center" vertical="center"/>
    </xf>
    <xf numFmtId="0" fontId="0" fillId="5" borderId="0" xfId="0" applyFill="1"/>
    <xf numFmtId="0" fontId="29" fillId="5" borderId="0" xfId="0" applyFont="1" applyFill="1" applyAlignment="1">
      <alignment horizontal="center" vertical="center"/>
    </xf>
    <xf numFmtId="0" fontId="9" fillId="5" borderId="0" xfId="0" applyFont="1" applyFill="1" applyAlignment="1">
      <alignment horizontal="center" vertical="center"/>
    </xf>
    <xf numFmtId="0" fontId="41" fillId="0" borderId="0" xfId="0" applyFont="1" applyAlignment="1">
      <alignment horizontal="center" vertical="center"/>
    </xf>
    <xf numFmtId="0" fontId="42" fillId="0" borderId="0" xfId="0" applyFont="1" applyAlignment="1">
      <alignment horizontal="center" vertical="center"/>
    </xf>
    <xf numFmtId="0" fontId="43" fillId="0" borderId="0" xfId="0" applyFont="1"/>
    <xf numFmtId="0" fontId="11" fillId="0" borderId="0" xfId="0" applyFont="1" applyAlignment="1">
      <alignment horizontal="left" vertical="center"/>
    </xf>
    <xf numFmtId="0" fontId="22" fillId="0" borderId="0" xfId="0" applyFont="1" applyAlignment="1">
      <alignment horizontal="left" vertical="center"/>
    </xf>
    <xf numFmtId="0" fontId="8" fillId="0" borderId="0" xfId="0" applyFont="1" applyAlignment="1">
      <alignment horizontal="left" vertical="center"/>
    </xf>
    <xf numFmtId="0" fontId="44" fillId="0" borderId="0" xfId="0" applyFont="1"/>
  </cellXfs>
  <cellStyles count="3">
    <cellStyle name="Hyperlink" xfId="2" builtinId="8"/>
    <cellStyle name="Normal" xfId="0" builtinId="0"/>
    <cellStyle name="Normal 2" xfId="1" xr:uid="{3F761675-2B19-4B5B-9DAA-BFF2517183DF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eg"/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202</xdr:row>
      <xdr:rowOff>0</xdr:rowOff>
    </xdr:from>
    <xdr:to>
      <xdr:col>16</xdr:col>
      <xdr:colOff>462721</xdr:colOff>
      <xdr:row>233</xdr:row>
      <xdr:rowOff>163700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A0C0A05D-6B72-4F66-8DA1-4FA9D196E0D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35598100"/>
          <a:ext cx="11892721" cy="6069200"/>
        </a:xfrm>
        <a:prstGeom prst="rect">
          <a:avLst/>
        </a:prstGeom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38099</xdr:colOff>
      <xdr:row>6</xdr:row>
      <xdr:rowOff>172668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4F4364B4-91F7-425E-906C-00C677B5E6A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231899" cy="1239468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hyperlink" Target="http://www.interiorpackages.com/" TargetMode="External"/><Relationship Id="rId2" Type="http://schemas.openxmlformats.org/officeDocument/2006/relationships/hyperlink" Target="http://www.interiorpackages.com/" TargetMode="External"/><Relationship Id="rId1" Type="http://schemas.openxmlformats.org/officeDocument/2006/relationships/hyperlink" Target="http://www.interiorpackages.com/" TargetMode="External"/><Relationship Id="rId5" Type="http://schemas.openxmlformats.org/officeDocument/2006/relationships/drawing" Target="../drawings/drawing1.xml"/><Relationship Id="rId4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02"/>
  <sheetViews>
    <sheetView tabSelected="1" topLeftCell="A121" zoomScale="120" zoomScaleNormal="120" workbookViewId="0">
      <selection activeCell="M127" sqref="M127"/>
    </sheetView>
  </sheetViews>
  <sheetFormatPr defaultColWidth="14.44140625" defaultRowHeight="15" customHeight="1" x14ac:dyDescent="0.3"/>
  <cols>
    <col min="1" max="2" width="8.6640625" customWidth="1"/>
    <col min="3" max="4" width="8.88671875" customWidth="1"/>
    <col min="5" max="5" width="8.6640625" customWidth="1"/>
    <col min="6" max="6" width="13" customWidth="1"/>
    <col min="7" max="7" width="12.33203125" customWidth="1"/>
    <col min="8" max="8" width="10.109375" customWidth="1"/>
    <col min="9" max="9" width="9.33203125" customWidth="1"/>
    <col min="10" max="10" width="2.88671875" customWidth="1"/>
    <col min="11" max="12" width="8.6640625" customWidth="1"/>
  </cols>
  <sheetData>
    <row r="1" spans="1:10" ht="14.25" customHeight="1" x14ac:dyDescent="0.3">
      <c r="D1" s="1" t="s">
        <v>198</v>
      </c>
      <c r="J1" s="2"/>
    </row>
    <row r="2" spans="1:10" ht="14.25" customHeight="1" x14ac:dyDescent="0.3">
      <c r="D2" s="1" t="s">
        <v>179</v>
      </c>
      <c r="J2" s="2"/>
    </row>
    <row r="3" spans="1:10" ht="14.25" customHeight="1" x14ac:dyDescent="0.3">
      <c r="D3" s="61" t="s">
        <v>0</v>
      </c>
      <c r="J3" s="2"/>
    </row>
    <row r="4" spans="1:10" ht="14.25" customHeight="1" x14ac:dyDescent="0.35">
      <c r="D4" s="3" t="s">
        <v>190</v>
      </c>
      <c r="J4" s="2"/>
    </row>
    <row r="5" spans="1:10" ht="14.25" customHeight="1" x14ac:dyDescent="0.3">
      <c r="D5" s="60" t="s">
        <v>174</v>
      </c>
      <c r="J5" s="2"/>
    </row>
    <row r="6" spans="1:10" ht="14.25" customHeight="1" x14ac:dyDescent="0.35">
      <c r="D6" s="78" t="s">
        <v>199</v>
      </c>
      <c r="J6" s="2"/>
    </row>
    <row r="7" spans="1:10" ht="14.25" customHeight="1" x14ac:dyDescent="0.3">
      <c r="J7" s="2"/>
    </row>
    <row r="8" spans="1:10" ht="14.25" customHeight="1" x14ac:dyDescent="0.3">
      <c r="A8" s="2"/>
      <c r="B8" s="2"/>
      <c r="C8" s="2"/>
      <c r="D8" s="2"/>
      <c r="E8" s="2"/>
      <c r="F8" s="2"/>
      <c r="G8" s="2"/>
      <c r="H8" s="2"/>
      <c r="I8" s="2"/>
      <c r="J8" s="2"/>
    </row>
    <row r="9" spans="1:10" ht="14.25" customHeight="1" x14ac:dyDescent="0.3">
      <c r="A9" s="4" t="s">
        <v>1</v>
      </c>
      <c r="F9" s="5" t="s">
        <v>2</v>
      </c>
      <c r="G9" s="5" t="s">
        <v>3</v>
      </c>
      <c r="H9" s="5" t="s">
        <v>161</v>
      </c>
      <c r="I9" s="5" t="s">
        <v>162</v>
      </c>
      <c r="J9" s="2"/>
    </row>
    <row r="10" spans="1:10" ht="14.25" customHeight="1" x14ac:dyDescent="0.3">
      <c r="F10" s="5"/>
      <c r="G10" s="5"/>
      <c r="H10" s="5"/>
      <c r="J10" s="2"/>
    </row>
    <row r="11" spans="1:10" ht="14.25" customHeight="1" x14ac:dyDescent="0.3">
      <c r="A11" t="s">
        <v>5</v>
      </c>
      <c r="B11" s="6" t="s">
        <v>6</v>
      </c>
      <c r="F11" s="5"/>
      <c r="G11" s="5"/>
      <c r="H11" s="5"/>
      <c r="J11" s="2"/>
    </row>
    <row r="12" spans="1:10" ht="14.25" customHeight="1" x14ac:dyDescent="0.3">
      <c r="B12" s="7" t="s">
        <v>7</v>
      </c>
      <c r="C12" s="7" t="s">
        <v>8</v>
      </c>
      <c r="F12" s="5">
        <v>7</v>
      </c>
      <c r="G12" s="5">
        <v>7</v>
      </c>
      <c r="H12" s="62"/>
      <c r="I12" s="68">
        <f>F12*G12</f>
        <v>49</v>
      </c>
      <c r="J12" s="2"/>
    </row>
    <row r="13" spans="1:10" ht="14.25" customHeight="1" x14ac:dyDescent="0.3">
      <c r="C13" s="7" t="s">
        <v>9</v>
      </c>
      <c r="F13" s="5"/>
      <c r="G13" s="5"/>
      <c r="H13" s="63"/>
      <c r="I13" s="69"/>
      <c r="J13" s="2"/>
    </row>
    <row r="14" spans="1:10" ht="14.25" customHeight="1" x14ac:dyDescent="0.3">
      <c r="B14" s="7" t="s">
        <v>7</v>
      </c>
      <c r="C14" s="7" t="s">
        <v>10</v>
      </c>
      <c r="F14" s="5">
        <v>4</v>
      </c>
      <c r="G14" s="5">
        <v>3</v>
      </c>
      <c r="H14" s="64">
        <f>F14*G14</f>
        <v>12</v>
      </c>
      <c r="I14" s="69"/>
      <c r="J14" s="2"/>
    </row>
    <row r="15" spans="1:10" ht="14.25" customHeight="1" x14ac:dyDescent="0.3">
      <c r="C15" s="7" t="s">
        <v>11</v>
      </c>
      <c r="F15" s="5"/>
      <c r="G15" s="5"/>
      <c r="H15" s="63"/>
      <c r="I15" s="69"/>
      <c r="J15" s="2"/>
    </row>
    <row r="16" spans="1:10" ht="14.25" customHeight="1" x14ac:dyDescent="0.3">
      <c r="B16" s="7" t="s">
        <v>7</v>
      </c>
      <c r="C16" s="7" t="s">
        <v>12</v>
      </c>
      <c r="F16" s="5">
        <v>2</v>
      </c>
      <c r="G16" s="5">
        <v>7</v>
      </c>
      <c r="H16" s="64">
        <f>F16*G16</f>
        <v>14</v>
      </c>
      <c r="I16" s="69"/>
      <c r="J16" s="2"/>
    </row>
    <row r="17" spans="1:10" ht="14.25" customHeight="1" x14ac:dyDescent="0.3">
      <c r="C17" s="7" t="s">
        <v>13</v>
      </c>
      <c r="F17" s="5"/>
      <c r="G17" s="5"/>
      <c r="H17" s="63"/>
      <c r="I17" s="69"/>
      <c r="J17" s="2"/>
    </row>
    <row r="18" spans="1:10" ht="14.25" customHeight="1" x14ac:dyDescent="0.3">
      <c r="B18" s="7" t="s">
        <v>7</v>
      </c>
      <c r="C18" s="7" t="s">
        <v>14</v>
      </c>
      <c r="F18" s="5">
        <v>5</v>
      </c>
      <c r="G18" s="5">
        <v>9</v>
      </c>
      <c r="H18" s="62"/>
      <c r="I18" s="68">
        <f>F18*G18</f>
        <v>45</v>
      </c>
      <c r="J18" s="2"/>
    </row>
    <row r="19" spans="1:10" ht="14.25" customHeight="1" x14ac:dyDescent="0.3">
      <c r="C19" s="7" t="s">
        <v>120</v>
      </c>
      <c r="F19" s="5"/>
      <c r="G19" s="5"/>
      <c r="H19" s="63"/>
      <c r="I19" s="69"/>
      <c r="J19" s="2"/>
    </row>
    <row r="20" spans="1:10" ht="14.25" customHeight="1" x14ac:dyDescent="0.3">
      <c r="F20" s="5"/>
      <c r="G20" s="5"/>
      <c r="H20" s="63"/>
      <c r="I20" s="69"/>
      <c r="J20" s="2"/>
    </row>
    <row r="21" spans="1:10" ht="14.25" customHeight="1" x14ac:dyDescent="0.3">
      <c r="A21" t="s">
        <v>15</v>
      </c>
      <c r="B21" s="6" t="s">
        <v>16</v>
      </c>
      <c r="F21" s="5"/>
      <c r="G21" s="5"/>
      <c r="H21" s="63"/>
      <c r="I21" s="69"/>
      <c r="J21" s="2"/>
    </row>
    <row r="22" spans="1:10" ht="14.25" customHeight="1" x14ac:dyDescent="0.3">
      <c r="B22" s="7" t="s">
        <v>7</v>
      </c>
      <c r="C22" s="7" t="s">
        <v>17</v>
      </c>
      <c r="F22" s="5">
        <v>6</v>
      </c>
      <c r="G22" s="5">
        <v>7</v>
      </c>
      <c r="H22" s="64">
        <f>F22*G22</f>
        <v>42</v>
      </c>
      <c r="I22" s="69"/>
      <c r="J22" s="2"/>
    </row>
    <row r="23" spans="1:10" ht="14.25" customHeight="1" x14ac:dyDescent="0.3">
      <c r="C23" s="7" t="s">
        <v>18</v>
      </c>
      <c r="F23" s="5"/>
      <c r="G23" s="5"/>
      <c r="H23" s="63"/>
      <c r="I23" s="69"/>
      <c r="J23" s="2"/>
    </row>
    <row r="24" spans="1:10" ht="14.25" customHeight="1" x14ac:dyDescent="0.3">
      <c r="B24" s="7" t="s">
        <v>7</v>
      </c>
      <c r="C24" s="7" t="s">
        <v>19</v>
      </c>
      <c r="F24" s="5">
        <v>10</v>
      </c>
      <c r="G24" s="5">
        <v>2</v>
      </c>
      <c r="H24" s="62"/>
      <c r="I24" s="68">
        <f>F24*G24</f>
        <v>20</v>
      </c>
      <c r="J24" s="2"/>
    </row>
    <row r="25" spans="1:10" ht="14.25" customHeight="1" x14ac:dyDescent="0.3">
      <c r="C25" s="7" t="s">
        <v>20</v>
      </c>
      <c r="F25" s="5"/>
      <c r="G25" s="5"/>
      <c r="H25" s="63"/>
      <c r="I25" s="69"/>
      <c r="J25" s="2"/>
    </row>
    <row r="26" spans="1:10" ht="14.25" customHeight="1" x14ac:dyDescent="0.3">
      <c r="B26" s="7" t="s">
        <v>7</v>
      </c>
      <c r="C26" s="7" t="s">
        <v>21</v>
      </c>
      <c r="F26" s="5">
        <v>2</v>
      </c>
      <c r="G26" s="5">
        <v>7</v>
      </c>
      <c r="H26" s="64">
        <f>F26*G26</f>
        <v>14</v>
      </c>
      <c r="I26" s="69"/>
      <c r="J26" s="2"/>
    </row>
    <row r="27" spans="1:10" ht="14.25" customHeight="1" x14ac:dyDescent="0.3">
      <c r="C27" s="7" t="s">
        <v>22</v>
      </c>
      <c r="F27" s="5"/>
      <c r="G27" s="5"/>
      <c r="H27" s="63"/>
      <c r="I27" s="69"/>
      <c r="J27" s="2"/>
    </row>
    <row r="28" spans="1:10" ht="14.25" customHeight="1" x14ac:dyDescent="0.3">
      <c r="B28" s="7" t="s">
        <v>7</v>
      </c>
      <c r="C28" s="7" t="s">
        <v>23</v>
      </c>
      <c r="F28" s="5">
        <v>6</v>
      </c>
      <c r="G28" s="5">
        <v>6.5</v>
      </c>
      <c r="H28" s="64">
        <f>F28*G28</f>
        <v>39</v>
      </c>
      <c r="I28" s="69"/>
      <c r="J28" s="2"/>
    </row>
    <row r="29" spans="1:10" ht="14.25" customHeight="1" x14ac:dyDescent="0.3">
      <c r="C29" s="7" t="s">
        <v>24</v>
      </c>
      <c r="H29" s="62"/>
      <c r="I29" s="69"/>
      <c r="J29" s="2"/>
    </row>
    <row r="30" spans="1:10" ht="14.25" customHeight="1" x14ac:dyDescent="0.3">
      <c r="B30" t="s">
        <v>7</v>
      </c>
      <c r="C30" s="7" t="s">
        <v>27</v>
      </c>
      <c r="F30" s="5">
        <v>3</v>
      </c>
      <c r="G30" s="5">
        <v>7</v>
      </c>
      <c r="H30" s="64">
        <f>F30*G30</f>
        <v>21</v>
      </c>
      <c r="I30" s="69"/>
      <c r="J30" s="2"/>
    </row>
    <row r="31" spans="1:10" ht="14.25" customHeight="1" x14ac:dyDescent="0.3">
      <c r="C31" s="7" t="s">
        <v>28</v>
      </c>
      <c r="H31" s="62"/>
      <c r="I31" s="69"/>
      <c r="J31" s="2"/>
    </row>
    <row r="32" spans="1:10" ht="14.25" customHeight="1" x14ac:dyDescent="0.3">
      <c r="H32" s="62"/>
      <c r="I32" s="69"/>
      <c r="J32" s="2"/>
    </row>
    <row r="33" spans="1:10" ht="14.25" customHeight="1" x14ac:dyDescent="0.3">
      <c r="A33" t="s">
        <v>25</v>
      </c>
      <c r="B33" s="6" t="s">
        <v>26</v>
      </c>
      <c r="H33" s="62"/>
      <c r="I33" s="69"/>
      <c r="J33" s="2"/>
    </row>
    <row r="34" spans="1:10" ht="14.25" customHeight="1" x14ac:dyDescent="0.3">
      <c r="B34" s="7" t="s">
        <v>7</v>
      </c>
      <c r="C34" s="7" t="s">
        <v>17</v>
      </c>
      <c r="F34" s="5">
        <v>6</v>
      </c>
      <c r="G34" s="5">
        <v>7</v>
      </c>
      <c r="H34" s="64">
        <f>F34*G34</f>
        <v>42</v>
      </c>
      <c r="I34" s="69"/>
      <c r="J34" s="2"/>
    </row>
    <row r="35" spans="1:10" ht="14.25" customHeight="1" x14ac:dyDescent="0.3">
      <c r="C35" s="7" t="s">
        <v>18</v>
      </c>
      <c r="H35" s="62"/>
      <c r="I35" s="69"/>
      <c r="J35" s="2"/>
    </row>
    <row r="36" spans="1:10" ht="14.25" customHeight="1" x14ac:dyDescent="0.3">
      <c r="B36" s="7" t="s">
        <v>7</v>
      </c>
      <c r="C36" s="7" t="s">
        <v>19</v>
      </c>
      <c r="F36" s="5">
        <v>10</v>
      </c>
      <c r="G36" s="5">
        <v>2</v>
      </c>
      <c r="H36" s="62"/>
      <c r="I36" s="68">
        <f>F36*G36</f>
        <v>20</v>
      </c>
      <c r="J36" s="2"/>
    </row>
    <row r="37" spans="1:10" ht="14.25" customHeight="1" x14ac:dyDescent="0.3">
      <c r="C37" s="7" t="s">
        <v>20</v>
      </c>
      <c r="H37" s="62"/>
      <c r="I37" s="69"/>
      <c r="J37" s="2"/>
    </row>
    <row r="38" spans="1:10" ht="14.25" customHeight="1" x14ac:dyDescent="0.3">
      <c r="B38" s="44" t="s">
        <v>7</v>
      </c>
      <c r="C38" s="44" t="s">
        <v>145</v>
      </c>
      <c r="F38" s="42">
        <v>2</v>
      </c>
      <c r="G38" s="42">
        <v>3</v>
      </c>
      <c r="H38" s="65">
        <f>F38*G38</f>
        <v>6</v>
      </c>
      <c r="I38" s="69"/>
      <c r="J38" s="2"/>
    </row>
    <row r="39" spans="1:10" ht="14.25" customHeight="1" x14ac:dyDescent="0.3">
      <c r="B39" s="44"/>
      <c r="C39" s="7" t="s">
        <v>144</v>
      </c>
      <c r="F39" s="42"/>
      <c r="G39" s="42"/>
      <c r="H39" s="65"/>
      <c r="I39" s="69"/>
      <c r="J39" s="2"/>
    </row>
    <row r="40" spans="1:10" ht="14.25" customHeight="1" x14ac:dyDescent="0.3">
      <c r="B40" t="s">
        <v>7</v>
      </c>
      <c r="C40" s="7" t="s">
        <v>21</v>
      </c>
      <c r="F40" s="5">
        <v>2</v>
      </c>
      <c r="G40" s="5">
        <v>7</v>
      </c>
      <c r="H40" s="64">
        <f>F40*G40</f>
        <v>14</v>
      </c>
      <c r="I40" s="69"/>
      <c r="J40" s="2"/>
    </row>
    <row r="41" spans="1:10" ht="14.25" customHeight="1" x14ac:dyDescent="0.3">
      <c r="C41" s="7" t="s">
        <v>22</v>
      </c>
      <c r="F41" s="5"/>
      <c r="G41" s="5"/>
      <c r="H41" s="63"/>
      <c r="I41" s="69"/>
      <c r="J41" s="2"/>
    </row>
    <row r="42" spans="1:10" ht="14.25" customHeight="1" x14ac:dyDescent="0.3">
      <c r="B42" s="7" t="s">
        <v>7</v>
      </c>
      <c r="C42" s="7" t="s">
        <v>29</v>
      </c>
      <c r="F42" s="5">
        <v>5</v>
      </c>
      <c r="G42" s="5">
        <v>6.5</v>
      </c>
      <c r="H42" s="64">
        <f>F42*G42</f>
        <v>32.5</v>
      </c>
      <c r="I42" s="69"/>
      <c r="J42" s="2"/>
    </row>
    <row r="43" spans="1:10" ht="14.25" customHeight="1" x14ac:dyDescent="0.3">
      <c r="C43" s="7" t="s">
        <v>24</v>
      </c>
      <c r="H43" s="62"/>
      <c r="I43" s="69"/>
      <c r="J43" s="2"/>
    </row>
    <row r="44" spans="1:10" ht="14.25" customHeight="1" x14ac:dyDescent="0.3">
      <c r="C44" s="7"/>
      <c r="H44" s="62"/>
      <c r="I44" s="69"/>
      <c r="J44" s="2"/>
    </row>
    <row r="45" spans="1:10" ht="14.25" customHeight="1" x14ac:dyDescent="0.3">
      <c r="A45" t="s">
        <v>42</v>
      </c>
      <c r="B45" s="43" t="s">
        <v>137</v>
      </c>
      <c r="C45" s="44"/>
      <c r="F45" s="42"/>
      <c r="G45" s="42"/>
      <c r="H45" s="65"/>
      <c r="I45" s="69"/>
      <c r="J45" s="2"/>
    </row>
    <row r="46" spans="1:10" ht="14.25" customHeight="1" x14ac:dyDescent="0.3">
      <c r="B46" s="44" t="s">
        <v>7</v>
      </c>
      <c r="C46" s="44" t="s">
        <v>17</v>
      </c>
      <c r="F46" s="42">
        <v>5</v>
      </c>
      <c r="G46" s="42">
        <v>7</v>
      </c>
      <c r="H46" s="65">
        <f>F46*G46</f>
        <v>35</v>
      </c>
      <c r="I46" s="69"/>
      <c r="J46" s="2"/>
    </row>
    <row r="47" spans="1:10" ht="14.25" customHeight="1" x14ac:dyDescent="0.3">
      <c r="C47" s="44" t="s">
        <v>18</v>
      </c>
      <c r="F47" s="42"/>
      <c r="G47" s="42"/>
      <c r="H47" s="66"/>
      <c r="I47" s="69"/>
      <c r="J47" s="2"/>
    </row>
    <row r="48" spans="1:10" ht="14.25" customHeight="1" x14ac:dyDescent="0.3">
      <c r="B48" s="44" t="s">
        <v>7</v>
      </c>
      <c r="C48" s="44" t="s">
        <v>138</v>
      </c>
      <c r="F48" s="42">
        <v>3</v>
      </c>
      <c r="G48" s="42">
        <v>6</v>
      </c>
      <c r="H48" s="65">
        <f>F48*G48</f>
        <v>18</v>
      </c>
      <c r="I48" s="69"/>
      <c r="J48" s="2"/>
    </row>
    <row r="49" spans="1:11" ht="14.25" customHeight="1" x14ac:dyDescent="0.3">
      <c r="B49" s="44"/>
      <c r="C49" s="44" t="s">
        <v>24</v>
      </c>
      <c r="F49" s="42"/>
      <c r="G49" s="42"/>
      <c r="H49" s="65"/>
      <c r="I49" s="69"/>
      <c r="J49" s="2"/>
    </row>
    <row r="50" spans="1:11" ht="14.25" customHeight="1" x14ac:dyDescent="0.3">
      <c r="B50" t="s">
        <v>7</v>
      </c>
      <c r="C50" s="7" t="s">
        <v>177</v>
      </c>
      <c r="F50" s="5">
        <v>2</v>
      </c>
      <c r="G50" s="5">
        <v>7</v>
      </c>
      <c r="H50" s="62"/>
      <c r="I50" s="68">
        <f>F50*G50</f>
        <v>14</v>
      </c>
      <c r="J50" s="2"/>
    </row>
    <row r="51" spans="1:11" ht="14.25" customHeight="1" x14ac:dyDescent="0.3">
      <c r="C51" s="7" t="s">
        <v>178</v>
      </c>
      <c r="F51" s="5"/>
      <c r="G51" s="5"/>
      <c r="H51" s="63"/>
      <c r="I51" s="69"/>
      <c r="J51" s="2"/>
    </row>
    <row r="52" spans="1:11" ht="14.25" customHeight="1" x14ac:dyDescent="0.3">
      <c r="B52" s="7" t="s">
        <v>7</v>
      </c>
      <c r="C52" s="7" t="s">
        <v>157</v>
      </c>
      <c r="F52" s="5">
        <v>4</v>
      </c>
      <c r="G52" s="5">
        <v>3</v>
      </c>
      <c r="H52" s="64">
        <f>F52*G52</f>
        <v>12</v>
      </c>
      <c r="I52" s="69"/>
      <c r="J52" s="2"/>
    </row>
    <row r="53" spans="1:11" ht="14.25" customHeight="1" x14ac:dyDescent="0.3">
      <c r="B53" s="7" t="s">
        <v>7</v>
      </c>
      <c r="C53" s="7" t="s">
        <v>169</v>
      </c>
      <c r="F53" s="5">
        <v>4</v>
      </c>
      <c r="G53" s="5">
        <v>3</v>
      </c>
      <c r="H53" s="64">
        <f>F53*G53</f>
        <v>12</v>
      </c>
      <c r="I53" s="69"/>
      <c r="J53" s="2"/>
    </row>
    <row r="54" spans="1:11" ht="14.25" customHeight="1" x14ac:dyDescent="0.3">
      <c r="C54" s="7"/>
      <c r="H54" s="62"/>
      <c r="I54" s="69"/>
      <c r="J54" s="2"/>
    </row>
    <row r="55" spans="1:11" ht="14.25" customHeight="1" x14ac:dyDescent="0.3">
      <c r="A55" s="7" t="s">
        <v>30</v>
      </c>
      <c r="D55" t="s">
        <v>121</v>
      </c>
      <c r="H55" s="64">
        <f>SUM(H11:H54)</f>
        <v>313.5</v>
      </c>
      <c r="I55" s="70">
        <f>SUM(I11:I54)</f>
        <v>148</v>
      </c>
      <c r="J55" s="2"/>
    </row>
    <row r="56" spans="1:11" ht="14.25" customHeight="1" x14ac:dyDescent="0.3">
      <c r="A56" s="7" t="s">
        <v>163</v>
      </c>
      <c r="D56" s="8">
        <v>1450</v>
      </c>
      <c r="E56" t="s">
        <v>31</v>
      </c>
      <c r="F56" s="5"/>
      <c r="H56" s="64"/>
      <c r="I56" s="70"/>
      <c r="J56" s="2"/>
    </row>
    <row r="57" spans="1:11" ht="14.25" customHeight="1" x14ac:dyDescent="0.3">
      <c r="A57" s="7" t="s">
        <v>164</v>
      </c>
      <c r="D57" s="47">
        <v>1050</v>
      </c>
      <c r="E57" t="s">
        <v>31</v>
      </c>
      <c r="F57" s="5"/>
      <c r="G57" t="s">
        <v>31</v>
      </c>
      <c r="H57" s="67">
        <f>H55*D56</f>
        <v>454575</v>
      </c>
      <c r="I57" s="71">
        <f>I55*D57</f>
        <v>155400</v>
      </c>
      <c r="J57" s="2"/>
      <c r="K57" s="10"/>
    </row>
    <row r="58" spans="1:11" ht="14.25" customHeight="1" x14ac:dyDescent="0.3">
      <c r="J58" s="2"/>
    </row>
    <row r="59" spans="1:11" ht="14.25" customHeight="1" x14ac:dyDescent="0.3">
      <c r="B59" s="7" t="s">
        <v>7</v>
      </c>
      <c r="C59" s="7" t="s">
        <v>32</v>
      </c>
      <c r="J59" s="2"/>
    </row>
    <row r="60" spans="1:11" ht="14.25" customHeight="1" x14ac:dyDescent="0.3">
      <c r="B60" s="7" t="s">
        <v>7</v>
      </c>
      <c r="C60" s="7" t="s">
        <v>146</v>
      </c>
      <c r="J60" s="2"/>
    </row>
    <row r="61" spans="1:11" ht="14.25" customHeight="1" x14ac:dyDescent="0.3">
      <c r="B61" s="7"/>
      <c r="C61" s="7"/>
      <c r="J61" s="2"/>
    </row>
    <row r="62" spans="1:11" ht="14.25" customHeight="1" x14ac:dyDescent="0.3">
      <c r="A62" s="2"/>
      <c r="B62" s="2"/>
      <c r="C62" s="2"/>
      <c r="D62" s="2"/>
      <c r="E62" s="2"/>
      <c r="F62" s="2"/>
      <c r="G62" s="2"/>
      <c r="H62" s="2"/>
      <c r="I62" s="2"/>
      <c r="J62" s="2"/>
    </row>
    <row r="63" spans="1:11" ht="14.25" customHeight="1" x14ac:dyDescent="0.3">
      <c r="A63" s="4" t="s">
        <v>33</v>
      </c>
      <c r="E63" s="42" t="s">
        <v>130</v>
      </c>
      <c r="F63" s="42"/>
      <c r="G63" s="42"/>
      <c r="H63" s="42"/>
      <c r="I63" s="42" t="s">
        <v>123</v>
      </c>
      <c r="J63" s="2"/>
    </row>
    <row r="64" spans="1:11" ht="14.25" customHeight="1" x14ac:dyDescent="0.3">
      <c r="B64" s="11"/>
      <c r="C64" s="11"/>
      <c r="D64" s="11"/>
      <c r="E64" s="11"/>
      <c r="F64" s="11"/>
      <c r="G64" s="11"/>
      <c r="J64" s="2"/>
    </row>
    <row r="65" spans="1:11" ht="14.25" customHeight="1" x14ac:dyDescent="0.3">
      <c r="A65" t="s">
        <v>5</v>
      </c>
      <c r="B65" s="7" t="s">
        <v>34</v>
      </c>
      <c r="C65" s="11"/>
      <c r="D65" s="11"/>
      <c r="E65" s="5" t="s">
        <v>187</v>
      </c>
      <c r="F65" s="7" t="s">
        <v>181</v>
      </c>
      <c r="G65" s="73">
        <f>I65*2500</f>
        <v>87500</v>
      </c>
      <c r="I65" s="41">
        <v>35</v>
      </c>
      <c r="J65" s="2"/>
    </row>
    <row r="66" spans="1:11" ht="14.25" customHeight="1" x14ac:dyDescent="0.3">
      <c r="B66" s="7" t="s">
        <v>7</v>
      </c>
      <c r="C66" s="6" t="s">
        <v>122</v>
      </c>
      <c r="D66" s="11"/>
      <c r="E66" s="74"/>
      <c r="F66" s="11"/>
      <c r="I66" s="41"/>
      <c r="J66" s="2"/>
    </row>
    <row r="67" spans="1:11" ht="14.25" customHeight="1" x14ac:dyDescent="0.3">
      <c r="B67" s="7" t="s">
        <v>7</v>
      </c>
      <c r="C67" s="7" t="s">
        <v>35</v>
      </c>
      <c r="D67" s="11"/>
      <c r="E67" s="74"/>
      <c r="F67" s="11"/>
      <c r="I67" s="41"/>
      <c r="J67" s="2"/>
    </row>
    <row r="68" spans="1:11" ht="14.25" customHeight="1" x14ac:dyDescent="0.3">
      <c r="B68" s="52" t="s">
        <v>7</v>
      </c>
      <c r="C68" s="52" t="s">
        <v>191</v>
      </c>
      <c r="D68" s="11"/>
      <c r="E68" s="74"/>
      <c r="F68" s="11"/>
      <c r="I68" s="41"/>
      <c r="J68" s="2"/>
    </row>
    <row r="69" spans="1:11" ht="14.25" customHeight="1" x14ac:dyDescent="0.3">
      <c r="B69" s="11"/>
      <c r="C69" s="11"/>
      <c r="D69" s="11"/>
      <c r="E69" s="74"/>
      <c r="F69" s="11"/>
      <c r="I69" s="41"/>
      <c r="J69" s="2"/>
    </row>
    <row r="70" spans="1:11" ht="14.25" customHeight="1" x14ac:dyDescent="0.3">
      <c r="A70" t="s">
        <v>15</v>
      </c>
      <c r="B70" s="7" t="s">
        <v>36</v>
      </c>
      <c r="C70" s="11"/>
      <c r="D70" s="11"/>
      <c r="E70" s="5" t="s">
        <v>188</v>
      </c>
      <c r="F70" s="7" t="s">
        <v>180</v>
      </c>
      <c r="G70" s="73">
        <f>I70*1700</f>
        <v>40800</v>
      </c>
      <c r="I70" s="41">
        <v>24</v>
      </c>
      <c r="J70" s="2"/>
    </row>
    <row r="71" spans="1:11" ht="14.25" customHeight="1" x14ac:dyDescent="0.3">
      <c r="B71" s="7" t="s">
        <v>7</v>
      </c>
      <c r="C71" s="7" t="s">
        <v>37</v>
      </c>
      <c r="I71" s="41"/>
      <c r="J71" s="2"/>
    </row>
    <row r="72" spans="1:11" ht="14.25" customHeight="1" x14ac:dyDescent="0.3">
      <c r="B72" s="7" t="s">
        <v>7</v>
      </c>
      <c r="C72" s="7" t="s">
        <v>38</v>
      </c>
      <c r="I72" s="41"/>
      <c r="J72" s="2"/>
    </row>
    <row r="73" spans="1:11" ht="14.25" customHeight="1" x14ac:dyDescent="0.3">
      <c r="B73" s="7"/>
      <c r="C73" s="7"/>
      <c r="I73" s="41"/>
      <c r="J73" s="2"/>
    </row>
    <row r="74" spans="1:11" ht="14.25" customHeight="1" x14ac:dyDescent="0.3">
      <c r="A74" t="s">
        <v>25</v>
      </c>
      <c r="B74" s="7" t="s">
        <v>39</v>
      </c>
      <c r="C74" s="11"/>
      <c r="D74" s="11"/>
      <c r="E74" s="5" t="s">
        <v>189</v>
      </c>
      <c r="F74" s="7" t="s">
        <v>180</v>
      </c>
      <c r="G74" s="73">
        <f>I74*1150</f>
        <v>27600</v>
      </c>
      <c r="I74" s="41">
        <v>24</v>
      </c>
      <c r="J74" s="2"/>
    </row>
    <row r="75" spans="1:11" ht="14.25" customHeight="1" x14ac:dyDescent="0.3">
      <c r="B75" s="7" t="s">
        <v>7</v>
      </c>
      <c r="C75" s="7" t="s">
        <v>40</v>
      </c>
      <c r="D75" s="11"/>
      <c r="E75" s="11"/>
      <c r="F75" s="11"/>
      <c r="G75" s="7"/>
      <c r="I75" s="41"/>
      <c r="J75" s="2"/>
    </row>
    <row r="76" spans="1:11" ht="14.25" customHeight="1" x14ac:dyDescent="0.3">
      <c r="B76" s="7" t="s">
        <v>7</v>
      </c>
      <c r="C76" s="7" t="s">
        <v>41</v>
      </c>
      <c r="D76" s="11"/>
      <c r="E76" s="11"/>
      <c r="F76" s="11"/>
      <c r="G76" s="7"/>
      <c r="I76" s="41"/>
      <c r="J76" s="2"/>
    </row>
    <row r="77" spans="1:11" ht="14.25" customHeight="1" x14ac:dyDescent="0.3">
      <c r="I77" s="41"/>
      <c r="J77" s="2"/>
    </row>
    <row r="78" spans="1:11" ht="14.25" customHeight="1" x14ac:dyDescent="0.3">
      <c r="A78" s="7" t="s">
        <v>43</v>
      </c>
      <c r="H78" s="9">
        <f>G65+G70+G74</f>
        <v>155900</v>
      </c>
      <c r="I78" s="41"/>
      <c r="J78" s="2"/>
      <c r="K78" s="10"/>
    </row>
    <row r="79" spans="1:11" ht="14.25" customHeight="1" x14ac:dyDescent="0.3">
      <c r="A79" s="2"/>
      <c r="B79" s="2"/>
      <c r="C79" s="2"/>
      <c r="D79" s="2"/>
      <c r="E79" s="2"/>
      <c r="F79" s="2"/>
      <c r="G79" s="2"/>
      <c r="H79" s="2"/>
      <c r="I79" s="2"/>
      <c r="J79" s="2"/>
      <c r="K79" s="10"/>
    </row>
    <row r="80" spans="1:11" ht="14.25" customHeight="1" x14ac:dyDescent="0.3">
      <c r="A80" s="4" t="s">
        <v>44</v>
      </c>
      <c r="B80" s="6"/>
      <c r="H80" s="9"/>
      <c r="J80" s="2"/>
      <c r="K80" s="10"/>
    </row>
    <row r="81" spans="1:12" ht="14.25" customHeight="1" x14ac:dyDescent="0.3">
      <c r="A81" s="6"/>
      <c r="B81" s="6"/>
      <c r="H81" s="9"/>
      <c r="J81" s="2"/>
      <c r="K81" s="10"/>
    </row>
    <row r="82" spans="1:12" ht="14.25" customHeight="1" x14ac:dyDescent="0.3">
      <c r="B82" s="6" t="s">
        <v>7</v>
      </c>
      <c r="C82" s="7" t="s">
        <v>142</v>
      </c>
      <c r="I82" s="9"/>
      <c r="J82" s="2"/>
      <c r="K82" s="10"/>
      <c r="L82" s="10"/>
    </row>
    <row r="83" spans="1:12" ht="14.25" customHeight="1" x14ac:dyDescent="0.3">
      <c r="B83" s="6" t="s">
        <v>7</v>
      </c>
      <c r="C83" s="7" t="s">
        <v>45</v>
      </c>
      <c r="I83" s="9"/>
      <c r="J83" s="2"/>
      <c r="K83" s="10"/>
      <c r="L83" s="10"/>
    </row>
    <row r="84" spans="1:12" ht="14.25" customHeight="1" x14ac:dyDescent="0.3">
      <c r="B84" s="6" t="s">
        <v>7</v>
      </c>
      <c r="C84" s="7" t="s">
        <v>46</v>
      </c>
      <c r="I84" s="9"/>
      <c r="J84" s="2"/>
      <c r="K84" s="10"/>
      <c r="L84" s="10"/>
    </row>
    <row r="85" spans="1:12" ht="14.25" customHeight="1" x14ac:dyDescent="0.3">
      <c r="B85" s="6" t="s">
        <v>7</v>
      </c>
      <c r="C85" s="7" t="s">
        <v>47</v>
      </c>
      <c r="I85" s="9"/>
      <c r="J85" s="2"/>
      <c r="K85" s="10"/>
      <c r="L85" s="10"/>
    </row>
    <row r="86" spans="1:12" ht="14.25" customHeight="1" x14ac:dyDescent="0.3">
      <c r="A86" s="6"/>
      <c r="B86" s="6"/>
      <c r="H86" s="9"/>
      <c r="J86" s="2"/>
      <c r="K86" s="10"/>
    </row>
    <row r="87" spans="1:12" ht="14.25" customHeight="1" x14ac:dyDescent="0.3">
      <c r="A87" s="7" t="s">
        <v>48</v>
      </c>
      <c r="B87" s="6"/>
      <c r="H87" s="9">
        <v>36500</v>
      </c>
      <c r="J87" s="2"/>
      <c r="K87" s="10"/>
    </row>
    <row r="88" spans="1:12" ht="14.25" customHeight="1" x14ac:dyDescent="0.3">
      <c r="A88" s="7" t="s">
        <v>184</v>
      </c>
      <c r="B88" s="6"/>
      <c r="H88" s="9">
        <v>5900</v>
      </c>
      <c r="J88" s="2"/>
      <c r="K88" s="10"/>
    </row>
    <row r="89" spans="1:12" ht="14.25" customHeight="1" x14ac:dyDescent="0.3">
      <c r="A89" s="2"/>
      <c r="B89" s="2"/>
      <c r="C89" s="2"/>
      <c r="D89" s="2"/>
      <c r="E89" s="2"/>
      <c r="F89" s="2"/>
      <c r="G89" s="2"/>
      <c r="H89" s="2"/>
      <c r="I89" s="2"/>
      <c r="J89" s="2"/>
      <c r="K89" s="10"/>
    </row>
    <row r="90" spans="1:12" ht="14.25" customHeight="1" x14ac:dyDescent="0.3">
      <c r="A90" s="4" t="s">
        <v>49</v>
      </c>
      <c r="B90" s="6"/>
      <c r="C90" s="6"/>
      <c r="D90" s="6"/>
      <c r="E90" s="5" t="s">
        <v>2</v>
      </c>
      <c r="F90" s="5" t="s">
        <v>50</v>
      </c>
      <c r="G90" s="5" t="s">
        <v>4</v>
      </c>
      <c r="H90" s="6"/>
      <c r="I90" s="6"/>
      <c r="J90" s="2"/>
      <c r="K90" s="10"/>
    </row>
    <row r="91" spans="1:12" ht="14.25" customHeight="1" x14ac:dyDescent="0.3">
      <c r="A91" s="4"/>
      <c r="B91" s="6"/>
      <c r="C91" s="6"/>
      <c r="D91" s="6"/>
      <c r="E91" s="6"/>
      <c r="F91" s="6"/>
      <c r="G91" s="6"/>
      <c r="H91" s="6"/>
      <c r="I91" s="6"/>
      <c r="J91" s="2"/>
      <c r="K91" s="10"/>
    </row>
    <row r="92" spans="1:12" ht="14.25" customHeight="1" x14ac:dyDescent="0.3">
      <c r="A92" s="7" t="s">
        <v>5</v>
      </c>
      <c r="B92" s="7" t="s">
        <v>51</v>
      </c>
      <c r="C92" s="6"/>
      <c r="D92" s="6"/>
      <c r="E92" s="12">
        <v>10</v>
      </c>
      <c r="F92" s="12">
        <v>17</v>
      </c>
      <c r="G92" s="5">
        <f t="shared" ref="G92:G94" si="0">E92*F92</f>
        <v>170</v>
      </c>
      <c r="H92" s="12"/>
      <c r="I92" s="6"/>
      <c r="J92" s="2"/>
      <c r="K92" s="10"/>
    </row>
    <row r="93" spans="1:12" ht="14.25" customHeight="1" x14ac:dyDescent="0.3">
      <c r="A93" s="7" t="s">
        <v>15</v>
      </c>
      <c r="B93" s="7" t="s">
        <v>52</v>
      </c>
      <c r="C93" s="6"/>
      <c r="D93" s="6"/>
      <c r="E93" s="12">
        <v>10</v>
      </c>
      <c r="F93" s="12">
        <v>12</v>
      </c>
      <c r="G93" s="5">
        <f t="shared" si="0"/>
        <v>120</v>
      </c>
      <c r="H93" s="13"/>
      <c r="I93" s="6"/>
      <c r="J93" s="2"/>
      <c r="K93" s="10"/>
    </row>
    <row r="94" spans="1:12" ht="14.25" customHeight="1" x14ac:dyDescent="0.3">
      <c r="A94" s="7" t="s">
        <v>25</v>
      </c>
      <c r="B94" s="7" t="s">
        <v>53</v>
      </c>
      <c r="C94" s="6"/>
      <c r="D94" s="6"/>
      <c r="E94" s="12">
        <v>10</v>
      </c>
      <c r="F94" s="12">
        <v>12</v>
      </c>
      <c r="G94" s="5">
        <f t="shared" si="0"/>
        <v>120</v>
      </c>
      <c r="H94" s="13"/>
      <c r="I94" s="6"/>
      <c r="J94" s="2"/>
      <c r="K94" s="10"/>
    </row>
    <row r="95" spans="1:12" ht="14.25" customHeight="1" x14ac:dyDescent="0.3">
      <c r="A95" s="7" t="s">
        <v>42</v>
      </c>
      <c r="B95" s="7" t="s">
        <v>139</v>
      </c>
      <c r="C95" s="6"/>
      <c r="D95" s="6"/>
      <c r="E95" s="12">
        <v>10</v>
      </c>
      <c r="F95" s="12">
        <v>10</v>
      </c>
      <c r="G95" s="5">
        <f t="shared" ref="G95:G96" si="1">E95*F95</f>
        <v>100</v>
      </c>
      <c r="H95" s="13"/>
      <c r="I95" s="6"/>
      <c r="J95" s="2"/>
      <c r="K95" s="10"/>
    </row>
    <row r="96" spans="1:12" ht="14.25" customHeight="1" x14ac:dyDescent="0.3">
      <c r="A96" s="7"/>
      <c r="B96" s="7" t="s">
        <v>165</v>
      </c>
      <c r="C96" s="6"/>
      <c r="D96" s="6"/>
      <c r="E96" s="12">
        <v>8</v>
      </c>
      <c r="F96" s="12">
        <v>8</v>
      </c>
      <c r="G96" s="5">
        <f t="shared" si="1"/>
        <v>64</v>
      </c>
      <c r="H96" s="13"/>
      <c r="I96" s="6"/>
      <c r="J96" s="2"/>
      <c r="K96" s="10"/>
    </row>
    <row r="97" spans="1:12" ht="14.25" customHeight="1" x14ac:dyDescent="0.3">
      <c r="A97" s="7"/>
      <c r="B97" s="7" t="s">
        <v>54</v>
      </c>
      <c r="C97" s="6"/>
      <c r="D97" s="15">
        <f>G92+G93+G94+G95+G96</f>
        <v>574</v>
      </c>
      <c r="E97" s="12" t="s">
        <v>160</v>
      </c>
      <c r="F97" s="13">
        <v>75</v>
      </c>
      <c r="G97" s="12" t="s">
        <v>55</v>
      </c>
      <c r="H97" s="13"/>
      <c r="I97" s="6"/>
      <c r="J97" s="2"/>
      <c r="K97" s="10"/>
    </row>
    <row r="98" spans="1:12" ht="14.25" customHeight="1" x14ac:dyDescent="0.3">
      <c r="A98" s="7"/>
      <c r="B98" s="6"/>
      <c r="C98" s="6"/>
      <c r="D98" s="6"/>
      <c r="E98" s="13"/>
      <c r="F98" s="13"/>
      <c r="G98" s="13"/>
      <c r="H98" s="13"/>
      <c r="I98" s="6"/>
      <c r="J98" s="2"/>
      <c r="K98" s="10"/>
    </row>
    <row r="99" spans="1:12" ht="14.25" customHeight="1" x14ac:dyDescent="0.3">
      <c r="A99" s="7" t="s">
        <v>56</v>
      </c>
      <c r="B99" s="6"/>
      <c r="C99" s="6"/>
      <c r="D99" s="6"/>
      <c r="E99" s="13"/>
      <c r="F99" s="13"/>
      <c r="G99" s="13"/>
      <c r="H99" s="16">
        <f>D97*F97*2</f>
        <v>86100</v>
      </c>
      <c r="I99" s="6"/>
      <c r="J99" s="2"/>
      <c r="K99" s="1"/>
      <c r="L99" s="1" t="s">
        <v>57</v>
      </c>
    </row>
    <row r="100" spans="1:12" ht="14.25" customHeight="1" x14ac:dyDescent="0.3">
      <c r="A100" s="7" t="s">
        <v>58</v>
      </c>
      <c r="B100" s="6"/>
      <c r="C100" s="6"/>
      <c r="D100" s="6"/>
      <c r="E100" s="13"/>
      <c r="F100" s="13"/>
      <c r="G100" s="13"/>
      <c r="H100" s="16">
        <v>22500</v>
      </c>
      <c r="I100" s="6"/>
      <c r="J100" s="2"/>
      <c r="K100" s="1"/>
      <c r="L100" s="1"/>
    </row>
    <row r="101" spans="1:12" ht="14.25" customHeight="1" x14ac:dyDescent="0.3">
      <c r="A101" s="7" t="s">
        <v>176</v>
      </c>
      <c r="B101" s="6"/>
      <c r="C101" s="6"/>
      <c r="D101" s="6"/>
      <c r="E101" s="13">
        <v>70</v>
      </c>
      <c r="F101" s="13" t="s">
        <v>166</v>
      </c>
      <c r="G101" s="13"/>
      <c r="H101" s="16">
        <f>E101*550</f>
        <v>38500</v>
      </c>
      <c r="I101" s="6"/>
      <c r="J101" s="2"/>
      <c r="K101" s="1"/>
      <c r="L101" s="1"/>
    </row>
    <row r="102" spans="1:12" ht="14.25" customHeight="1" x14ac:dyDescent="0.3">
      <c r="A102" s="2"/>
      <c r="B102" s="2"/>
      <c r="C102" s="2"/>
      <c r="D102" s="2"/>
      <c r="E102" s="2"/>
      <c r="F102" s="2"/>
      <c r="G102" s="2"/>
      <c r="H102" s="2"/>
      <c r="I102" s="2"/>
      <c r="J102" s="2"/>
      <c r="K102" s="1"/>
    </row>
    <row r="103" spans="1:12" ht="14.25" customHeight="1" x14ac:dyDescent="0.3">
      <c r="A103" s="4" t="s">
        <v>59</v>
      </c>
      <c r="B103" s="6"/>
      <c r="C103" s="6"/>
      <c r="D103" s="6"/>
      <c r="E103" s="13"/>
      <c r="F103" s="13"/>
      <c r="G103" s="13"/>
      <c r="H103" s="16"/>
      <c r="I103" s="6"/>
      <c r="J103" s="2"/>
      <c r="K103" s="10"/>
    </row>
    <row r="104" spans="1:12" ht="14.25" customHeight="1" x14ac:dyDescent="0.3">
      <c r="A104" s="4"/>
      <c r="B104" s="6"/>
      <c r="C104" s="6"/>
      <c r="D104" s="6"/>
      <c r="E104" s="13"/>
      <c r="F104" s="13"/>
      <c r="G104" s="13"/>
      <c r="H104" s="16"/>
      <c r="I104" s="6"/>
      <c r="J104" s="2"/>
      <c r="K104" s="10"/>
    </row>
    <row r="105" spans="1:12" ht="14.25" customHeight="1" x14ac:dyDescent="0.3">
      <c r="A105" s="7" t="s">
        <v>5</v>
      </c>
      <c r="B105" s="7" t="s">
        <v>141</v>
      </c>
      <c r="C105" s="6"/>
      <c r="D105" s="6"/>
      <c r="E105" s="13"/>
      <c r="F105" s="13"/>
      <c r="G105" s="13"/>
      <c r="H105" s="16"/>
      <c r="I105" s="6"/>
      <c r="J105" s="2"/>
      <c r="K105" s="10"/>
    </row>
    <row r="106" spans="1:12" ht="14.25" customHeight="1" x14ac:dyDescent="0.3">
      <c r="A106" s="7" t="s">
        <v>15</v>
      </c>
      <c r="B106" s="7" t="s">
        <v>60</v>
      </c>
      <c r="C106" s="6"/>
      <c r="D106" s="6"/>
      <c r="E106" s="13"/>
      <c r="F106" s="13"/>
      <c r="G106" s="13"/>
      <c r="H106" s="16"/>
      <c r="I106" s="6"/>
      <c r="J106" s="2"/>
      <c r="K106" s="10"/>
    </row>
    <row r="107" spans="1:12" ht="14.25" customHeight="1" x14ac:dyDescent="0.3">
      <c r="B107" s="7" t="s">
        <v>7</v>
      </c>
      <c r="C107" s="7" t="s">
        <v>61</v>
      </c>
      <c r="D107" s="6"/>
      <c r="E107" s="6"/>
      <c r="F107" s="5">
        <v>2700</v>
      </c>
      <c r="G107" s="5" t="s">
        <v>62</v>
      </c>
      <c r="H107" s="13"/>
      <c r="I107" s="16"/>
      <c r="J107" s="2"/>
      <c r="K107" s="10"/>
      <c r="L107" s="10"/>
    </row>
    <row r="108" spans="1:12" ht="14.25" customHeight="1" x14ac:dyDescent="0.3">
      <c r="B108" s="7" t="s">
        <v>7</v>
      </c>
      <c r="C108" s="7" t="s">
        <v>192</v>
      </c>
      <c r="D108" s="6"/>
      <c r="E108" s="6"/>
      <c r="F108" s="13"/>
      <c r="G108" s="13"/>
      <c r="H108" s="13"/>
      <c r="I108" s="16"/>
      <c r="J108" s="2"/>
      <c r="K108" s="10"/>
      <c r="L108" s="10"/>
    </row>
    <row r="109" spans="1:12" ht="14.25" customHeight="1" x14ac:dyDescent="0.3">
      <c r="A109" s="7"/>
      <c r="B109" s="7" t="s">
        <v>63</v>
      </c>
      <c r="C109" s="6"/>
      <c r="D109" s="6"/>
      <c r="E109" s="13"/>
      <c r="F109" s="13"/>
      <c r="G109" s="13"/>
      <c r="H109" s="16"/>
      <c r="I109" s="6"/>
      <c r="J109" s="2"/>
      <c r="K109" s="10"/>
    </row>
    <row r="110" spans="1:12" ht="14.25" customHeight="1" x14ac:dyDescent="0.3">
      <c r="A110" s="7"/>
      <c r="B110" s="7" t="s">
        <v>64</v>
      </c>
      <c r="C110" s="6"/>
      <c r="D110" s="6"/>
      <c r="E110" s="13"/>
      <c r="F110" s="13"/>
      <c r="G110" s="13"/>
      <c r="H110" s="16"/>
      <c r="I110" s="6"/>
      <c r="J110" s="2"/>
      <c r="K110" s="10"/>
    </row>
    <row r="111" spans="1:12" ht="14.25" customHeight="1" x14ac:dyDescent="0.3">
      <c r="A111" s="7"/>
      <c r="B111" s="7" t="s">
        <v>65</v>
      </c>
      <c r="C111" s="6"/>
      <c r="D111" s="6"/>
      <c r="E111" s="13"/>
      <c r="F111" s="13"/>
      <c r="G111" s="13"/>
      <c r="H111" s="16"/>
      <c r="I111" s="6"/>
      <c r="J111" s="2"/>
      <c r="K111" s="10"/>
    </row>
    <row r="112" spans="1:12" ht="14.25" customHeight="1" x14ac:dyDescent="0.3">
      <c r="A112" s="4"/>
      <c r="B112" s="7" t="s">
        <v>66</v>
      </c>
      <c r="C112" s="6"/>
      <c r="D112" s="6"/>
      <c r="E112" s="13"/>
      <c r="F112" s="13"/>
      <c r="G112" s="13"/>
      <c r="H112" s="16"/>
      <c r="I112" s="6"/>
      <c r="J112" s="2"/>
      <c r="K112" s="10"/>
    </row>
    <row r="113" spans="1:12" ht="14.25" customHeight="1" x14ac:dyDescent="0.3">
      <c r="B113" s="7" t="s">
        <v>7</v>
      </c>
      <c r="C113" s="7" t="s">
        <v>193</v>
      </c>
      <c r="D113" s="6"/>
      <c r="E113" s="6"/>
      <c r="F113" s="8">
        <v>38</v>
      </c>
      <c r="G113" s="5" t="s">
        <v>67</v>
      </c>
      <c r="H113" s="13"/>
      <c r="I113" s="16"/>
      <c r="J113" s="2"/>
      <c r="K113" s="10"/>
      <c r="L113" s="10"/>
    </row>
    <row r="114" spans="1:12" ht="14.25" customHeight="1" x14ac:dyDescent="0.3">
      <c r="A114" s="4"/>
      <c r="B114" s="7"/>
      <c r="C114" s="6"/>
      <c r="D114" s="6"/>
      <c r="E114" s="13"/>
      <c r="F114" s="13"/>
      <c r="G114" s="13"/>
      <c r="H114" s="16"/>
      <c r="I114" s="6"/>
      <c r="J114" s="2"/>
      <c r="K114" s="10"/>
    </row>
    <row r="115" spans="1:12" ht="14.25" customHeight="1" x14ac:dyDescent="0.3">
      <c r="A115" s="7" t="s">
        <v>68</v>
      </c>
      <c r="B115" s="6"/>
      <c r="C115" s="6"/>
      <c r="D115" s="6"/>
      <c r="E115" s="13"/>
      <c r="F115" s="13"/>
      <c r="G115" s="13"/>
      <c r="H115" s="16">
        <f>F107*F113</f>
        <v>102600</v>
      </c>
      <c r="I115" s="6"/>
      <c r="J115" s="2"/>
      <c r="K115" s="10"/>
    </row>
    <row r="116" spans="1:12" ht="14.25" customHeight="1" x14ac:dyDescent="0.3">
      <c r="A116" s="7" t="s">
        <v>124</v>
      </c>
      <c r="B116" s="6"/>
      <c r="C116" s="6"/>
      <c r="D116" s="6"/>
      <c r="E116" s="13"/>
      <c r="F116" s="13"/>
      <c r="G116" s="13"/>
      <c r="H116" s="16">
        <v>14500</v>
      </c>
      <c r="I116" s="6"/>
      <c r="J116" s="2"/>
      <c r="K116" s="10"/>
    </row>
    <row r="117" spans="1:12" ht="14.25" customHeight="1" x14ac:dyDescent="0.3">
      <c r="A117" s="2"/>
      <c r="B117" s="2"/>
      <c r="C117" s="2"/>
      <c r="D117" s="2"/>
      <c r="E117" s="2"/>
      <c r="F117" s="2"/>
      <c r="G117" s="2"/>
      <c r="H117" s="2"/>
      <c r="I117" s="2"/>
      <c r="J117" s="2"/>
      <c r="K117" s="10"/>
    </row>
    <row r="118" spans="1:12" ht="14.25" customHeight="1" x14ac:dyDescent="0.3">
      <c r="A118" s="4" t="s">
        <v>69</v>
      </c>
      <c r="B118" s="6"/>
      <c r="C118" s="6"/>
      <c r="D118" s="6"/>
      <c r="E118" s="13"/>
      <c r="F118" s="13"/>
      <c r="G118" s="13"/>
      <c r="H118" s="16"/>
      <c r="I118" s="6"/>
      <c r="J118" s="2"/>
      <c r="K118" s="10"/>
    </row>
    <row r="119" spans="1:12" ht="14.25" customHeight="1" x14ac:dyDescent="0.3">
      <c r="A119" s="7"/>
      <c r="B119" s="6"/>
      <c r="C119" s="6"/>
      <c r="D119" s="6"/>
      <c r="E119" s="13"/>
      <c r="F119" s="13"/>
      <c r="G119" s="13"/>
      <c r="H119" s="16"/>
      <c r="I119" s="6"/>
      <c r="J119" s="2"/>
      <c r="K119" s="10"/>
    </row>
    <row r="120" spans="1:12" ht="14.25" customHeight="1" x14ac:dyDescent="0.3">
      <c r="A120" s="7" t="s">
        <v>5</v>
      </c>
      <c r="B120" s="7" t="s">
        <v>70</v>
      </c>
      <c r="C120" s="6"/>
      <c r="D120" s="6"/>
      <c r="E120" s="13"/>
      <c r="F120" s="13"/>
      <c r="G120" s="13"/>
      <c r="H120" s="16">
        <v>22000</v>
      </c>
      <c r="I120" s="6"/>
      <c r="J120" s="2"/>
      <c r="K120" s="10"/>
    </row>
    <row r="121" spans="1:12" ht="14.25" customHeight="1" x14ac:dyDescent="0.3">
      <c r="B121" s="7" t="s">
        <v>7</v>
      </c>
      <c r="C121" s="7" t="s">
        <v>143</v>
      </c>
      <c r="D121" s="6"/>
      <c r="E121" s="6"/>
      <c r="F121" s="13"/>
      <c r="G121" s="13"/>
      <c r="H121" s="13"/>
      <c r="I121" s="16"/>
      <c r="J121" s="2"/>
      <c r="K121" s="10"/>
      <c r="L121" s="10"/>
    </row>
    <row r="122" spans="1:12" ht="14.25" customHeight="1" x14ac:dyDescent="0.3">
      <c r="A122" s="7" t="s">
        <v>15</v>
      </c>
      <c r="B122" s="7" t="s">
        <v>194</v>
      </c>
      <c r="C122" s="6"/>
      <c r="D122" s="6"/>
      <c r="E122" s="13"/>
      <c r="F122" s="13"/>
      <c r="G122" s="13"/>
      <c r="H122" s="16">
        <v>25500</v>
      </c>
      <c r="I122" s="6"/>
      <c r="J122" s="2"/>
      <c r="K122" s="10"/>
    </row>
    <row r="123" spans="1:12" ht="14.25" customHeight="1" x14ac:dyDescent="0.3">
      <c r="B123" s="7" t="s">
        <v>7</v>
      </c>
      <c r="C123" s="7" t="s">
        <v>158</v>
      </c>
      <c r="D123" s="6"/>
      <c r="E123" s="6"/>
      <c r="F123" s="13"/>
      <c r="G123" s="13"/>
      <c r="H123" s="13"/>
      <c r="I123" s="16"/>
      <c r="J123" s="2"/>
      <c r="K123" s="10"/>
      <c r="L123" s="10"/>
    </row>
    <row r="124" spans="1:12" ht="14.25" customHeight="1" x14ac:dyDescent="0.3">
      <c r="A124" t="s">
        <v>25</v>
      </c>
      <c r="B124" s="7" t="s">
        <v>71</v>
      </c>
      <c r="C124" s="7"/>
      <c r="D124" s="6"/>
      <c r="E124" s="6"/>
      <c r="F124" s="13"/>
      <c r="G124" s="13"/>
      <c r="H124" s="16">
        <v>42000</v>
      </c>
      <c r="I124" s="16"/>
      <c r="J124" s="2"/>
      <c r="K124" s="10"/>
      <c r="L124" s="10"/>
    </row>
    <row r="125" spans="1:12" ht="14.25" customHeight="1" x14ac:dyDescent="0.3">
      <c r="B125" s="7" t="s">
        <v>7</v>
      </c>
      <c r="C125" s="7" t="s">
        <v>185</v>
      </c>
      <c r="D125" s="6"/>
      <c r="E125" s="6"/>
      <c r="F125" s="13"/>
      <c r="G125" s="13"/>
      <c r="H125" s="13"/>
      <c r="I125" s="16"/>
      <c r="J125" s="2"/>
      <c r="K125" s="10"/>
      <c r="L125" s="10"/>
    </row>
    <row r="126" spans="1:12" ht="14.25" customHeight="1" x14ac:dyDescent="0.3">
      <c r="A126" t="s">
        <v>42</v>
      </c>
      <c r="B126" s="7" t="s">
        <v>168</v>
      </c>
      <c r="C126" s="48"/>
      <c r="D126" s="49"/>
      <c r="E126" s="49"/>
      <c r="F126" s="50"/>
      <c r="G126" s="50"/>
      <c r="H126" s="51">
        <v>18000</v>
      </c>
      <c r="I126" s="16"/>
      <c r="J126" s="2"/>
      <c r="K126" s="10"/>
      <c r="L126" s="10"/>
    </row>
    <row r="127" spans="1:12" ht="14.25" customHeight="1" x14ac:dyDescent="0.3">
      <c r="B127" s="48" t="s">
        <v>7</v>
      </c>
      <c r="C127" s="7" t="s">
        <v>185</v>
      </c>
      <c r="D127" s="49"/>
      <c r="E127" s="49"/>
      <c r="F127" s="50"/>
      <c r="G127" s="50"/>
      <c r="H127" s="50"/>
      <c r="I127" s="16"/>
      <c r="J127" s="2"/>
      <c r="K127" s="10"/>
      <c r="L127" s="10"/>
    </row>
    <row r="128" spans="1:12" ht="14.25" customHeight="1" x14ac:dyDescent="0.3">
      <c r="A128" t="s">
        <v>159</v>
      </c>
      <c r="B128" s="52"/>
      <c r="C128" s="52"/>
      <c r="D128" s="53"/>
      <c r="E128" s="53"/>
      <c r="F128" s="54"/>
      <c r="G128" s="54"/>
      <c r="H128" s="55"/>
      <c r="I128" s="72"/>
      <c r="J128" s="2"/>
      <c r="K128" s="10"/>
      <c r="L128" s="10"/>
    </row>
    <row r="129" spans="1:12" ht="14.25" customHeight="1" x14ac:dyDescent="0.3">
      <c r="B129" s="7"/>
      <c r="C129" s="7"/>
      <c r="D129" s="6"/>
      <c r="E129" s="6"/>
      <c r="F129" s="13"/>
      <c r="G129" s="13"/>
      <c r="H129" s="16"/>
      <c r="I129" s="16"/>
      <c r="J129" s="2"/>
      <c r="K129" s="10"/>
      <c r="L129" s="10"/>
    </row>
    <row r="130" spans="1:12" ht="14.25" customHeight="1" x14ac:dyDescent="0.3">
      <c r="A130" s="2"/>
      <c r="B130" s="2"/>
      <c r="C130" s="2"/>
      <c r="D130" s="2"/>
      <c r="E130" s="2"/>
      <c r="F130" s="2"/>
      <c r="G130" s="2"/>
      <c r="H130" s="2"/>
      <c r="I130" s="2"/>
      <c r="J130" s="2"/>
      <c r="K130" s="10"/>
    </row>
    <row r="131" spans="1:12" ht="14.25" customHeight="1" x14ac:dyDescent="0.3">
      <c r="A131" s="6"/>
      <c r="B131" s="6"/>
      <c r="C131" s="6"/>
      <c r="D131" s="6"/>
      <c r="E131" s="13"/>
      <c r="F131" s="13"/>
      <c r="G131" s="13"/>
      <c r="H131" s="13"/>
      <c r="I131" s="6"/>
      <c r="J131" s="2"/>
      <c r="K131" s="10"/>
    </row>
    <row r="132" spans="1:12" ht="14.25" customHeight="1" x14ac:dyDescent="0.3">
      <c r="A132" s="17" t="s">
        <v>72</v>
      </c>
      <c r="B132" s="18"/>
      <c r="C132" s="18"/>
      <c r="D132" s="18"/>
      <c r="E132" s="18"/>
      <c r="F132" s="18"/>
      <c r="G132" s="18"/>
      <c r="H132" s="19">
        <f>SUM(H57:H131)+I57</f>
        <v>1179975</v>
      </c>
      <c r="J132" s="2"/>
      <c r="K132" s="10"/>
    </row>
    <row r="133" spans="1:12" ht="14.25" customHeight="1" x14ac:dyDescent="0.3">
      <c r="A133" s="17" t="s">
        <v>182</v>
      </c>
      <c r="B133" s="18"/>
      <c r="C133" s="18"/>
      <c r="D133" s="18"/>
      <c r="E133" s="20"/>
      <c r="F133" s="18"/>
      <c r="G133" s="18"/>
      <c r="H133" s="19">
        <f>H132*0.06</f>
        <v>70798.5</v>
      </c>
      <c r="J133" s="2"/>
      <c r="K133" s="10"/>
    </row>
    <row r="134" spans="1:12" ht="14.25" customHeight="1" x14ac:dyDescent="0.3">
      <c r="A134" s="17" t="s">
        <v>73</v>
      </c>
      <c r="B134" s="18"/>
      <c r="C134" s="18"/>
      <c r="D134" s="18"/>
      <c r="E134" s="18"/>
      <c r="F134" s="18"/>
      <c r="G134" s="18"/>
      <c r="H134" s="19">
        <f>SUM(H132:H133)</f>
        <v>1250773.5</v>
      </c>
      <c r="J134" s="2"/>
      <c r="K134" s="56" t="s">
        <v>167</v>
      </c>
    </row>
    <row r="135" spans="1:12" ht="14.25" customHeight="1" x14ac:dyDescent="0.35">
      <c r="A135" s="21" t="s">
        <v>148</v>
      </c>
      <c r="B135" s="18"/>
      <c r="C135" s="18"/>
      <c r="D135" s="18"/>
      <c r="E135" s="18"/>
      <c r="F135" s="18"/>
      <c r="G135" s="18"/>
      <c r="H135" s="22">
        <v>1250000</v>
      </c>
      <c r="J135" s="2"/>
      <c r="K135" s="56">
        <f>H134-H135</f>
        <v>773.5</v>
      </c>
      <c r="L135" s="57"/>
    </row>
    <row r="136" spans="1:12" ht="14.25" customHeight="1" x14ac:dyDescent="0.3">
      <c r="A136" s="17" t="s">
        <v>200</v>
      </c>
      <c r="B136" s="18"/>
      <c r="C136" s="18"/>
      <c r="D136" s="18"/>
      <c r="E136" s="18"/>
      <c r="F136" s="18"/>
      <c r="G136" s="18"/>
      <c r="H136" s="22"/>
      <c r="J136" s="2"/>
      <c r="K136" s="56"/>
      <c r="L136" s="57"/>
    </row>
    <row r="137" spans="1:12" ht="14.25" customHeight="1" x14ac:dyDescent="0.3">
      <c r="A137" s="23"/>
      <c r="J137" s="2"/>
      <c r="K137" s="10"/>
    </row>
    <row r="138" spans="1:12" ht="14.25" customHeight="1" x14ac:dyDescent="0.3">
      <c r="A138" s="24" t="s">
        <v>74</v>
      </c>
      <c r="B138" s="2"/>
      <c r="C138" s="2"/>
      <c r="D138" s="2"/>
      <c r="E138" s="2"/>
      <c r="F138" s="2"/>
      <c r="G138" s="2"/>
      <c r="H138" s="2"/>
      <c r="I138" s="2"/>
      <c r="J138" s="2"/>
      <c r="K138" s="57" t="s">
        <v>173</v>
      </c>
    </row>
    <row r="139" spans="1:12" ht="14.25" customHeight="1" x14ac:dyDescent="0.3">
      <c r="A139" s="2"/>
      <c r="B139" s="2"/>
      <c r="C139" s="2"/>
      <c r="D139" s="2"/>
      <c r="E139" s="2"/>
      <c r="F139" s="2"/>
      <c r="G139" s="2"/>
      <c r="H139" s="2"/>
      <c r="I139" s="2"/>
      <c r="J139" s="2"/>
    </row>
    <row r="140" spans="1:12" ht="14.25" customHeight="1" x14ac:dyDescent="0.3">
      <c r="A140" s="2"/>
      <c r="B140" s="2" t="s">
        <v>7</v>
      </c>
      <c r="C140" s="25" t="s">
        <v>75</v>
      </c>
      <c r="D140" s="2"/>
      <c r="E140" s="2"/>
      <c r="F140" s="2"/>
      <c r="G140" s="2"/>
      <c r="H140" s="2"/>
      <c r="I140" s="2"/>
      <c r="J140" s="2"/>
    </row>
    <row r="141" spans="1:12" ht="14.25" customHeight="1" x14ac:dyDescent="0.3">
      <c r="A141" s="2"/>
      <c r="B141" s="2" t="s">
        <v>7</v>
      </c>
      <c r="C141" s="26" t="s">
        <v>149</v>
      </c>
      <c r="D141" s="2"/>
      <c r="E141" s="2"/>
      <c r="F141" s="2"/>
      <c r="G141" s="2"/>
      <c r="H141" s="2"/>
      <c r="I141" s="2"/>
      <c r="J141" s="2"/>
    </row>
    <row r="142" spans="1:12" ht="14.25" customHeight="1" x14ac:dyDescent="0.3">
      <c r="A142" s="2"/>
      <c r="B142" s="2" t="s">
        <v>7</v>
      </c>
      <c r="C142" s="26" t="s">
        <v>150</v>
      </c>
      <c r="D142" s="2"/>
      <c r="E142" s="2"/>
      <c r="F142" s="2"/>
      <c r="G142" s="2"/>
      <c r="H142" s="2"/>
      <c r="I142" s="2"/>
      <c r="J142" s="2"/>
    </row>
    <row r="143" spans="1:12" ht="14.25" customHeight="1" x14ac:dyDescent="0.3">
      <c r="A143" s="2"/>
      <c r="B143" s="2" t="s">
        <v>7</v>
      </c>
      <c r="C143" s="26" t="s">
        <v>151</v>
      </c>
      <c r="D143" s="2"/>
      <c r="E143" s="2"/>
      <c r="F143" s="2"/>
      <c r="G143" s="2"/>
      <c r="H143" s="2"/>
      <c r="I143" s="2"/>
      <c r="J143" s="2"/>
    </row>
    <row r="144" spans="1:12" ht="14.25" customHeight="1" x14ac:dyDescent="0.3">
      <c r="A144" s="2"/>
      <c r="B144" s="2"/>
      <c r="C144" s="2"/>
      <c r="D144" s="2"/>
      <c r="E144" s="2"/>
      <c r="F144" s="2"/>
      <c r="G144" s="2"/>
      <c r="H144" s="2"/>
      <c r="I144" s="2"/>
      <c r="J144" s="2"/>
    </row>
    <row r="145" spans="1:10" ht="14.25" customHeight="1" x14ac:dyDescent="0.3">
      <c r="A145" s="27" t="s">
        <v>76</v>
      </c>
      <c r="B145" s="27" t="s">
        <v>77</v>
      </c>
      <c r="C145" s="2"/>
      <c r="D145" s="2"/>
      <c r="E145" s="2"/>
      <c r="F145" s="28" t="s">
        <v>78</v>
      </c>
      <c r="G145" s="28" t="s">
        <v>79</v>
      </c>
      <c r="H145" s="28" t="s">
        <v>80</v>
      </c>
      <c r="I145" s="2"/>
      <c r="J145" s="2"/>
    </row>
    <row r="146" spans="1:10" ht="14.25" customHeight="1" x14ac:dyDescent="0.3">
      <c r="A146" s="2"/>
      <c r="B146" s="2"/>
      <c r="C146" s="2"/>
      <c r="D146" s="2"/>
      <c r="E146" s="2"/>
      <c r="F146" s="2"/>
      <c r="G146" s="2"/>
      <c r="H146" s="2"/>
      <c r="I146" s="2"/>
      <c r="J146" s="2"/>
    </row>
    <row r="147" spans="1:10" ht="14.25" customHeight="1" x14ac:dyDescent="0.3">
      <c r="A147" s="29" t="s">
        <v>5</v>
      </c>
      <c r="B147" s="29" t="s">
        <v>81</v>
      </c>
      <c r="C147" s="2"/>
      <c r="D147" s="2"/>
      <c r="E147" s="2"/>
      <c r="F147" s="2"/>
      <c r="G147" s="2"/>
      <c r="H147" s="2"/>
      <c r="I147" s="2"/>
      <c r="J147" s="2"/>
    </row>
    <row r="148" spans="1:10" ht="14.25" customHeight="1" x14ac:dyDescent="0.3">
      <c r="A148" s="2"/>
      <c r="B148" s="29" t="s">
        <v>7</v>
      </c>
      <c r="C148" s="29" t="s">
        <v>82</v>
      </c>
      <c r="D148" s="30" t="s">
        <v>83</v>
      </c>
      <c r="E148" s="2"/>
      <c r="F148" s="31" t="s">
        <v>84</v>
      </c>
      <c r="G148" s="31" t="s">
        <v>85</v>
      </c>
      <c r="H148" s="32">
        <v>1440</v>
      </c>
      <c r="I148" s="2"/>
      <c r="J148" s="2"/>
    </row>
    <row r="149" spans="1:10" ht="14.25" customHeight="1" x14ac:dyDescent="0.3">
      <c r="A149" s="2"/>
      <c r="B149" s="29" t="s">
        <v>7</v>
      </c>
      <c r="C149" s="31" t="s">
        <v>86</v>
      </c>
      <c r="D149" s="2"/>
      <c r="E149" s="2"/>
      <c r="F149" s="31" t="s">
        <v>84</v>
      </c>
      <c r="G149" s="31" t="s">
        <v>87</v>
      </c>
      <c r="H149" s="32">
        <v>1920</v>
      </c>
      <c r="I149" s="2"/>
      <c r="J149" s="2"/>
    </row>
    <row r="150" spans="1:10" ht="14.25" customHeight="1" x14ac:dyDescent="0.3">
      <c r="A150" s="2"/>
      <c r="B150" s="29" t="s">
        <v>7</v>
      </c>
      <c r="C150" s="31" t="s">
        <v>195</v>
      </c>
      <c r="D150" s="2"/>
      <c r="E150" s="2"/>
      <c r="F150" s="31" t="s">
        <v>84</v>
      </c>
      <c r="G150" s="31" t="s">
        <v>135</v>
      </c>
      <c r="H150" s="32">
        <v>2880</v>
      </c>
      <c r="I150" s="2"/>
      <c r="J150" s="2"/>
    </row>
    <row r="151" spans="1:10" ht="14.25" customHeight="1" x14ac:dyDescent="0.3">
      <c r="A151" s="2"/>
      <c r="B151" s="2"/>
      <c r="C151" s="2"/>
      <c r="D151" s="2"/>
      <c r="E151" s="2"/>
      <c r="F151" s="2"/>
      <c r="G151" s="2"/>
      <c r="H151" s="2"/>
      <c r="I151" s="2"/>
      <c r="J151" s="2"/>
    </row>
    <row r="152" spans="1:10" ht="14.25" customHeight="1" x14ac:dyDescent="0.3">
      <c r="A152" s="29" t="s">
        <v>15</v>
      </c>
      <c r="B152" s="31" t="s">
        <v>88</v>
      </c>
      <c r="C152" s="2"/>
      <c r="D152" s="2"/>
      <c r="E152" s="2"/>
      <c r="F152" s="2"/>
      <c r="G152" s="2"/>
      <c r="H152" s="2"/>
      <c r="I152" s="2"/>
      <c r="J152" s="2"/>
    </row>
    <row r="153" spans="1:10" ht="14.25" customHeight="1" x14ac:dyDescent="0.3">
      <c r="A153" s="2"/>
      <c r="B153" s="29" t="s">
        <v>7</v>
      </c>
      <c r="C153" s="31" t="s">
        <v>89</v>
      </c>
      <c r="D153" s="2"/>
      <c r="E153" s="2"/>
      <c r="F153" s="2"/>
      <c r="G153" s="2"/>
      <c r="H153" s="2"/>
      <c r="I153" s="2"/>
      <c r="J153" s="2"/>
    </row>
    <row r="154" spans="1:10" ht="14.25" customHeight="1" x14ac:dyDescent="0.3">
      <c r="A154" s="2"/>
      <c r="B154" s="29" t="s">
        <v>7</v>
      </c>
      <c r="C154" s="31" t="s">
        <v>90</v>
      </c>
      <c r="D154" s="2"/>
      <c r="E154" s="2"/>
      <c r="F154" s="31" t="s">
        <v>84</v>
      </c>
      <c r="G154" s="31" t="s">
        <v>91</v>
      </c>
      <c r="H154" s="33">
        <v>480</v>
      </c>
      <c r="I154" s="2"/>
      <c r="J154" s="2"/>
    </row>
    <row r="155" spans="1:10" ht="14.25" customHeight="1" x14ac:dyDescent="0.3">
      <c r="A155" s="2"/>
      <c r="B155" s="31" t="s">
        <v>92</v>
      </c>
      <c r="C155" s="2"/>
      <c r="D155" s="2"/>
      <c r="E155" s="2"/>
      <c r="F155" s="31" t="s">
        <v>84</v>
      </c>
      <c r="G155" s="31" t="s">
        <v>93</v>
      </c>
      <c r="H155" s="33">
        <v>1280</v>
      </c>
      <c r="I155" s="2"/>
      <c r="J155" s="2"/>
    </row>
    <row r="156" spans="1:10" ht="14.25" customHeight="1" x14ac:dyDescent="0.3">
      <c r="A156" s="2"/>
      <c r="B156" s="31" t="s">
        <v>94</v>
      </c>
      <c r="C156" s="2"/>
      <c r="D156" s="2"/>
      <c r="E156" s="2"/>
      <c r="F156" s="31" t="s">
        <v>84</v>
      </c>
      <c r="G156" s="31" t="s">
        <v>95</v>
      </c>
      <c r="H156" s="33">
        <v>1600</v>
      </c>
      <c r="I156" s="2"/>
      <c r="J156" s="2"/>
    </row>
    <row r="157" spans="1:10" ht="14.25" customHeight="1" x14ac:dyDescent="0.3">
      <c r="A157" s="2"/>
      <c r="B157" s="2"/>
      <c r="C157" s="2"/>
      <c r="D157" s="2"/>
      <c r="E157" s="2"/>
      <c r="F157" s="2"/>
      <c r="G157" s="2"/>
      <c r="H157" s="2"/>
      <c r="I157" s="2"/>
      <c r="J157" s="2"/>
    </row>
    <row r="158" spans="1:10" ht="14.25" customHeight="1" x14ac:dyDescent="0.3">
      <c r="A158" s="2" t="s">
        <v>25</v>
      </c>
      <c r="B158" s="31" t="s">
        <v>96</v>
      </c>
      <c r="C158" s="2"/>
      <c r="D158" s="2"/>
      <c r="E158" s="2"/>
      <c r="F158" s="2" t="s">
        <v>152</v>
      </c>
      <c r="G158" s="2"/>
      <c r="H158" s="2"/>
      <c r="I158" s="2"/>
      <c r="J158" s="2"/>
    </row>
    <row r="159" spans="1:10" ht="14.25" customHeight="1" x14ac:dyDescent="0.3">
      <c r="A159" s="2"/>
      <c r="B159" s="31" t="s">
        <v>97</v>
      </c>
      <c r="C159" s="2"/>
      <c r="D159" s="2"/>
      <c r="E159" s="2"/>
      <c r="F159" s="31" t="s">
        <v>98</v>
      </c>
      <c r="G159" s="31" t="s">
        <v>99</v>
      </c>
      <c r="H159" s="2"/>
      <c r="I159" s="2"/>
      <c r="J159" s="2"/>
    </row>
    <row r="160" spans="1:10" ht="14.25" customHeight="1" x14ac:dyDescent="0.3">
      <c r="A160" s="2"/>
      <c r="B160" s="31" t="s">
        <v>153</v>
      </c>
      <c r="C160" s="2"/>
      <c r="D160" s="2"/>
      <c r="E160" s="2"/>
      <c r="F160" s="2" t="s">
        <v>100</v>
      </c>
      <c r="G160" s="2"/>
      <c r="H160" s="2"/>
      <c r="I160" s="2"/>
      <c r="J160" s="2"/>
    </row>
    <row r="161" spans="1:10" ht="14.25" customHeight="1" x14ac:dyDescent="0.3">
      <c r="A161" s="2"/>
      <c r="B161" s="31" t="s">
        <v>154</v>
      </c>
      <c r="C161" s="2"/>
      <c r="D161" s="2"/>
      <c r="E161" s="2"/>
      <c r="F161" s="2" t="s">
        <v>100</v>
      </c>
      <c r="G161" s="2"/>
      <c r="H161" s="2"/>
      <c r="I161" s="2"/>
      <c r="J161" s="2"/>
    </row>
    <row r="162" spans="1:10" ht="14.25" customHeight="1" x14ac:dyDescent="0.3">
      <c r="A162" s="2"/>
      <c r="B162" s="31" t="s">
        <v>155</v>
      </c>
      <c r="C162" s="2"/>
      <c r="D162" s="2"/>
      <c r="E162" s="2"/>
      <c r="F162" s="2" t="s">
        <v>100</v>
      </c>
      <c r="G162" s="2"/>
      <c r="H162" s="2"/>
      <c r="I162" s="2"/>
      <c r="J162" s="2"/>
    </row>
    <row r="163" spans="1:10" ht="14.25" customHeight="1" x14ac:dyDescent="0.3">
      <c r="A163" s="2"/>
      <c r="B163" s="31"/>
      <c r="C163" s="2"/>
      <c r="D163" s="2"/>
      <c r="E163" s="2"/>
      <c r="F163" s="2"/>
      <c r="G163" s="2"/>
      <c r="H163" s="2"/>
      <c r="I163" s="2"/>
      <c r="J163" s="2"/>
    </row>
    <row r="164" spans="1:10" ht="14.25" customHeight="1" x14ac:dyDescent="0.3">
      <c r="E164" s="4" t="s">
        <v>101</v>
      </c>
      <c r="J164" s="2"/>
    </row>
    <row r="165" spans="1:10" ht="14.25" customHeight="1" x14ac:dyDescent="0.3">
      <c r="A165" s="7"/>
      <c r="B165" s="7"/>
      <c r="C165" s="7"/>
      <c r="D165" s="7"/>
      <c r="E165" s="7"/>
      <c r="F165" s="7"/>
      <c r="G165" s="7"/>
      <c r="H165" s="7"/>
      <c r="I165" s="7"/>
      <c r="J165" s="2"/>
    </row>
    <row r="166" spans="1:10" ht="14.25" customHeight="1" x14ac:dyDescent="0.3">
      <c r="A166" s="14" t="s">
        <v>136</v>
      </c>
      <c r="B166" s="14"/>
      <c r="C166" s="14"/>
      <c r="D166" s="14"/>
      <c r="E166" s="14"/>
      <c r="F166" s="14"/>
      <c r="G166" s="14"/>
      <c r="H166" s="14"/>
      <c r="I166" s="14"/>
      <c r="J166" s="2"/>
    </row>
    <row r="167" spans="1:10" ht="14.25" customHeight="1" x14ac:dyDescent="0.3">
      <c r="A167" s="14" t="s">
        <v>171</v>
      </c>
      <c r="B167" s="14"/>
      <c r="C167" s="14"/>
      <c r="D167" s="14"/>
      <c r="E167" s="14"/>
      <c r="F167" s="14"/>
      <c r="G167" s="14"/>
      <c r="H167" s="14"/>
      <c r="I167" s="14"/>
      <c r="J167" s="2"/>
    </row>
    <row r="168" spans="1:10" ht="14.25" customHeight="1" x14ac:dyDescent="0.3">
      <c r="A168" s="14" t="s">
        <v>170</v>
      </c>
      <c r="B168" s="14"/>
      <c r="C168" s="14"/>
      <c r="D168" s="14"/>
      <c r="E168" s="14"/>
      <c r="F168" s="14"/>
      <c r="G168" s="14"/>
      <c r="H168" s="14"/>
      <c r="I168" s="14"/>
      <c r="J168" s="2"/>
    </row>
    <row r="169" spans="1:10" ht="14.25" customHeight="1" x14ac:dyDescent="0.3">
      <c r="A169" s="14" t="s">
        <v>140</v>
      </c>
      <c r="B169" s="14"/>
      <c r="C169" s="14"/>
      <c r="D169" s="14"/>
      <c r="E169" s="14"/>
      <c r="F169" s="14"/>
      <c r="G169" s="14"/>
      <c r="H169" s="14"/>
      <c r="I169" s="14"/>
      <c r="J169" s="2"/>
    </row>
    <row r="170" spans="1:10" ht="14.25" customHeight="1" x14ac:dyDescent="0.3">
      <c r="A170" s="14"/>
      <c r="B170" s="14"/>
      <c r="C170" s="14"/>
      <c r="D170" s="14"/>
      <c r="E170" s="14"/>
      <c r="F170" s="14"/>
      <c r="G170" s="14"/>
      <c r="H170" s="14"/>
      <c r="I170" s="14"/>
      <c r="J170" s="2"/>
    </row>
    <row r="171" spans="1:10" ht="14.25" customHeight="1" x14ac:dyDescent="0.3">
      <c r="A171" s="75" t="s">
        <v>102</v>
      </c>
      <c r="B171" s="75"/>
      <c r="C171" s="75"/>
      <c r="D171" s="75"/>
      <c r="E171" s="75"/>
      <c r="F171" s="75"/>
      <c r="G171" s="75"/>
      <c r="H171" s="75"/>
      <c r="I171" s="75"/>
      <c r="J171" s="2"/>
    </row>
    <row r="172" spans="1:10" ht="14.25" customHeight="1" x14ac:dyDescent="0.3">
      <c r="A172" s="75" t="s">
        <v>196</v>
      </c>
      <c r="B172" s="75"/>
      <c r="C172" s="75"/>
      <c r="D172" s="75"/>
      <c r="E172" s="75"/>
      <c r="F172" s="75"/>
      <c r="G172" s="75"/>
      <c r="H172" s="75"/>
      <c r="I172" s="75"/>
      <c r="J172" s="2"/>
    </row>
    <row r="173" spans="1:10" ht="14.25" customHeight="1" x14ac:dyDescent="0.3">
      <c r="A173" s="75" t="s">
        <v>103</v>
      </c>
      <c r="B173" s="75"/>
      <c r="C173" s="75"/>
      <c r="D173" s="75"/>
      <c r="E173" s="75"/>
      <c r="F173" s="75"/>
      <c r="G173" s="75"/>
      <c r="H173" s="75"/>
      <c r="I173" s="75"/>
      <c r="J173" s="2"/>
    </row>
    <row r="174" spans="1:10" ht="14.25" customHeight="1" x14ac:dyDescent="0.3">
      <c r="A174" s="75" t="s">
        <v>104</v>
      </c>
      <c r="B174" s="75"/>
      <c r="C174" s="75"/>
      <c r="D174" s="75"/>
      <c r="E174" s="75"/>
      <c r="F174" s="75"/>
      <c r="G174" s="75"/>
      <c r="H174" s="75"/>
      <c r="I174" s="75"/>
      <c r="J174" s="2"/>
    </row>
    <row r="175" spans="1:10" ht="14.25" customHeight="1" x14ac:dyDescent="0.3">
      <c r="A175" s="75" t="s">
        <v>156</v>
      </c>
      <c r="B175" s="75"/>
      <c r="C175" s="75"/>
      <c r="D175" s="75"/>
      <c r="E175" s="75"/>
      <c r="F175" s="75"/>
      <c r="G175" s="75"/>
      <c r="H175" s="75"/>
      <c r="I175" s="75"/>
      <c r="J175" s="2"/>
    </row>
    <row r="176" spans="1:10" ht="14.25" customHeight="1" x14ac:dyDescent="0.3">
      <c r="A176" s="35" t="s">
        <v>125</v>
      </c>
      <c r="B176" s="36" t="s">
        <v>126</v>
      </c>
      <c r="C176" s="38"/>
      <c r="D176" s="38"/>
      <c r="E176" s="36" t="s">
        <v>130</v>
      </c>
      <c r="F176" s="46">
        <f>H135+0</f>
        <v>1250000</v>
      </c>
      <c r="G176" s="38"/>
      <c r="H176" s="38"/>
      <c r="I176" s="38"/>
      <c r="J176" s="2"/>
    </row>
    <row r="177" spans="1:10" ht="14.25" customHeight="1" x14ac:dyDescent="0.3">
      <c r="A177" s="35" t="s">
        <v>105</v>
      </c>
      <c r="B177" s="38"/>
      <c r="C177" s="38"/>
      <c r="D177" s="38"/>
      <c r="E177" s="38"/>
      <c r="F177" s="38"/>
      <c r="G177" s="38"/>
      <c r="H177" s="38"/>
      <c r="I177" s="38"/>
      <c r="J177" s="2"/>
    </row>
    <row r="178" spans="1:10" ht="14.25" customHeight="1" x14ac:dyDescent="0.3">
      <c r="A178" s="39" t="s">
        <v>125</v>
      </c>
      <c r="B178" s="36" t="s">
        <v>127</v>
      </c>
      <c r="C178" s="38"/>
      <c r="D178" s="38"/>
      <c r="E178" s="38"/>
      <c r="F178" s="38"/>
      <c r="G178" s="38"/>
      <c r="H178" s="47">
        <f>F176*30%</f>
        <v>375000</v>
      </c>
      <c r="I178" s="45">
        <v>0.3</v>
      </c>
      <c r="J178" s="2"/>
    </row>
    <row r="179" spans="1:10" ht="14.25" customHeight="1" x14ac:dyDescent="0.3">
      <c r="A179" s="76" t="s">
        <v>147</v>
      </c>
      <c r="B179" s="76"/>
      <c r="C179" s="76"/>
      <c r="D179" s="76"/>
      <c r="E179" s="76"/>
      <c r="F179" s="76"/>
      <c r="G179" s="76"/>
      <c r="H179" s="76"/>
      <c r="I179" s="76"/>
      <c r="J179" s="2"/>
    </row>
    <row r="180" spans="1:10" ht="14.25" customHeight="1" x14ac:dyDescent="0.3">
      <c r="A180" s="75" t="s">
        <v>106</v>
      </c>
      <c r="B180" s="75"/>
      <c r="C180" s="75"/>
      <c r="D180" s="75"/>
      <c r="E180" s="75"/>
      <c r="F180" s="75"/>
      <c r="G180" s="75"/>
      <c r="H180" s="75"/>
      <c r="I180" s="75"/>
      <c r="J180" s="2"/>
    </row>
    <row r="181" spans="1:10" ht="14.25" customHeight="1" x14ac:dyDescent="0.3">
      <c r="A181" s="39" t="s">
        <v>129</v>
      </c>
      <c r="B181" s="38"/>
      <c r="C181" s="38"/>
      <c r="D181" s="38"/>
      <c r="E181" s="36" t="s">
        <v>130</v>
      </c>
      <c r="F181" s="47">
        <f>F176*70%</f>
        <v>875000</v>
      </c>
      <c r="G181" s="36" t="s">
        <v>128</v>
      </c>
      <c r="H181" s="38"/>
      <c r="I181" s="38"/>
      <c r="J181" s="2"/>
    </row>
    <row r="182" spans="1:10" ht="14.25" customHeight="1" x14ac:dyDescent="0.3">
      <c r="A182" s="75" t="s">
        <v>107</v>
      </c>
      <c r="B182" s="75"/>
      <c r="C182" s="75"/>
      <c r="D182" s="75"/>
      <c r="E182" s="75"/>
      <c r="F182" s="75"/>
      <c r="G182" s="75"/>
      <c r="H182" s="75"/>
      <c r="I182" s="75"/>
      <c r="J182" s="2"/>
    </row>
    <row r="183" spans="1:10" ht="14.25" customHeight="1" x14ac:dyDescent="0.3">
      <c r="A183" s="37" t="s">
        <v>130</v>
      </c>
      <c r="B183" s="46">
        <f>F176*30%</f>
        <v>375000</v>
      </c>
      <c r="C183" s="36" t="s">
        <v>131</v>
      </c>
      <c r="D183" s="38"/>
      <c r="E183" s="38"/>
      <c r="F183" s="38"/>
      <c r="G183" s="38"/>
      <c r="H183" s="38"/>
      <c r="I183" s="38"/>
      <c r="J183" s="2"/>
    </row>
    <row r="184" spans="1:10" ht="14.25" customHeight="1" x14ac:dyDescent="0.3">
      <c r="A184" s="37" t="s">
        <v>130</v>
      </c>
      <c r="B184" s="46">
        <f>F176*30%</f>
        <v>375000</v>
      </c>
      <c r="C184" s="36" t="s">
        <v>132</v>
      </c>
      <c r="D184" s="38"/>
      <c r="E184" s="38"/>
      <c r="F184" s="38"/>
      <c r="G184" s="38"/>
      <c r="H184" s="38"/>
      <c r="I184" s="38"/>
      <c r="J184" s="2"/>
    </row>
    <row r="185" spans="1:10" ht="14.25" customHeight="1" x14ac:dyDescent="0.3">
      <c r="A185" s="37" t="s">
        <v>130</v>
      </c>
      <c r="B185" s="46">
        <f>F176*10%</f>
        <v>125000</v>
      </c>
      <c r="C185" s="36" t="s">
        <v>133</v>
      </c>
      <c r="D185" s="38"/>
      <c r="E185" s="38"/>
      <c r="F185" s="38"/>
      <c r="G185" s="38"/>
      <c r="H185" s="38"/>
      <c r="I185" s="38"/>
      <c r="J185" s="2"/>
    </row>
    <row r="186" spans="1:10" ht="14.25" customHeight="1" x14ac:dyDescent="0.3">
      <c r="A186" s="75" t="s">
        <v>172</v>
      </c>
      <c r="B186" s="75"/>
      <c r="C186" s="75"/>
      <c r="D186" s="75"/>
      <c r="E186" s="75"/>
      <c r="F186" s="75"/>
      <c r="G186" s="75"/>
      <c r="H186" s="75"/>
      <c r="I186" s="75"/>
      <c r="J186" s="2"/>
    </row>
    <row r="187" spans="1:10" ht="14.25" customHeight="1" x14ac:dyDescent="0.3">
      <c r="A187" s="75" t="s">
        <v>183</v>
      </c>
      <c r="B187" s="75"/>
      <c r="C187" s="75"/>
      <c r="D187" s="75"/>
      <c r="E187" s="75"/>
      <c r="F187" s="75"/>
      <c r="G187" s="75"/>
      <c r="H187" s="75"/>
      <c r="I187" s="75"/>
      <c r="J187" s="2"/>
    </row>
    <row r="188" spans="1:10" ht="14.25" customHeight="1" x14ac:dyDescent="0.3">
      <c r="A188" s="75" t="s">
        <v>108</v>
      </c>
      <c r="B188" s="75"/>
      <c r="C188" s="75"/>
      <c r="D188" s="75"/>
      <c r="E188" s="75"/>
      <c r="F188" s="75"/>
      <c r="G188" s="75"/>
      <c r="H188" s="75"/>
      <c r="I188" s="75"/>
      <c r="J188" s="2"/>
    </row>
    <row r="189" spans="1:10" ht="14.25" customHeight="1" x14ac:dyDescent="0.3">
      <c r="A189" s="75" t="s">
        <v>109</v>
      </c>
      <c r="B189" s="75"/>
      <c r="C189" s="75"/>
      <c r="D189" s="75"/>
      <c r="E189" s="75"/>
      <c r="F189" s="75"/>
      <c r="G189" s="75"/>
      <c r="H189" s="75"/>
      <c r="I189" s="75"/>
      <c r="J189" s="2"/>
    </row>
    <row r="190" spans="1:10" ht="14.25" customHeight="1" x14ac:dyDescent="0.3">
      <c r="A190" s="76" t="s">
        <v>134</v>
      </c>
      <c r="B190" s="76"/>
      <c r="C190" s="76"/>
      <c r="D190" s="76"/>
      <c r="E190" s="76"/>
      <c r="F190" s="76"/>
      <c r="G190" s="76"/>
      <c r="H190" s="76"/>
      <c r="I190" s="76"/>
      <c r="J190" s="2"/>
    </row>
    <row r="191" spans="1:10" ht="14.25" customHeight="1" x14ac:dyDescent="0.3">
      <c r="A191" s="75" t="s">
        <v>110</v>
      </c>
      <c r="B191" s="75"/>
      <c r="C191" s="75"/>
      <c r="D191" s="75"/>
      <c r="E191" s="75"/>
      <c r="F191" s="75"/>
      <c r="G191" s="75"/>
      <c r="H191" s="75"/>
      <c r="I191" s="75"/>
      <c r="J191" s="2"/>
    </row>
    <row r="192" spans="1:10" ht="14.25" customHeight="1" x14ac:dyDescent="0.3">
      <c r="A192" s="77" t="s">
        <v>197</v>
      </c>
      <c r="B192" s="77"/>
      <c r="C192" s="77"/>
      <c r="D192" s="77"/>
      <c r="E192" s="77"/>
      <c r="F192" s="77"/>
      <c r="G192" s="77"/>
      <c r="H192" s="77"/>
      <c r="I192" s="77"/>
      <c r="J192" s="2"/>
    </row>
    <row r="193" spans="1:10" ht="14.25" customHeight="1" x14ac:dyDescent="0.3">
      <c r="A193" s="34" t="s">
        <v>111</v>
      </c>
      <c r="B193" s="40"/>
      <c r="C193" s="40"/>
      <c r="D193" s="40"/>
      <c r="E193" s="34" t="s">
        <v>112</v>
      </c>
      <c r="F193" s="40"/>
      <c r="G193" s="40"/>
      <c r="H193" s="40"/>
      <c r="I193" s="40"/>
      <c r="J193" s="2"/>
    </row>
    <row r="194" spans="1:10" ht="14.25" customHeight="1" x14ac:dyDescent="0.3">
      <c r="A194" s="34" t="s">
        <v>113</v>
      </c>
      <c r="B194" s="40"/>
      <c r="C194" s="40"/>
      <c r="D194" s="40"/>
      <c r="E194" s="34" t="s">
        <v>186</v>
      </c>
      <c r="F194" s="40"/>
      <c r="G194" s="40"/>
      <c r="H194" s="40"/>
      <c r="I194" s="40"/>
      <c r="J194" s="2"/>
    </row>
    <row r="195" spans="1:10" ht="14.25" customHeight="1" x14ac:dyDescent="0.3">
      <c r="A195" s="34" t="s">
        <v>114</v>
      </c>
      <c r="B195" s="40"/>
      <c r="C195" s="40"/>
      <c r="D195" s="40"/>
      <c r="E195" s="58" t="s">
        <v>174</v>
      </c>
      <c r="F195" s="40"/>
      <c r="G195" s="40"/>
      <c r="H195" s="40"/>
      <c r="I195" s="40"/>
      <c r="J195" s="2"/>
    </row>
    <row r="196" spans="1:10" ht="14.25" customHeight="1" x14ac:dyDescent="0.3">
      <c r="A196" s="34" t="s">
        <v>115</v>
      </c>
      <c r="B196" s="40"/>
      <c r="C196" s="40"/>
      <c r="D196" s="40"/>
      <c r="E196" s="34" t="s">
        <v>116</v>
      </c>
      <c r="F196" s="40"/>
      <c r="G196" s="40"/>
      <c r="H196" s="40"/>
      <c r="I196" s="40"/>
      <c r="J196" s="2"/>
    </row>
    <row r="197" spans="1:10" ht="14.25" customHeight="1" x14ac:dyDescent="0.3">
      <c r="A197" s="40"/>
      <c r="B197" s="40"/>
      <c r="C197" s="40"/>
      <c r="D197" s="40"/>
      <c r="E197" s="34" t="s">
        <v>117</v>
      </c>
      <c r="F197" s="40"/>
      <c r="G197" s="40"/>
      <c r="H197" s="40"/>
      <c r="I197" s="40"/>
      <c r="J197" s="2"/>
    </row>
    <row r="198" spans="1:10" ht="14.25" customHeight="1" x14ac:dyDescent="0.3">
      <c r="A198" s="34" t="s">
        <v>118</v>
      </c>
      <c r="B198" s="40"/>
      <c r="C198" s="40"/>
      <c r="D198" s="40"/>
      <c r="E198" s="34" t="s">
        <v>119</v>
      </c>
      <c r="F198" s="40"/>
      <c r="G198" s="40"/>
      <c r="H198" s="40"/>
      <c r="I198" s="40"/>
      <c r="J198" s="2"/>
    </row>
    <row r="199" spans="1:10" ht="14.25" customHeight="1" x14ac:dyDescent="0.3">
      <c r="A199" s="2"/>
      <c r="B199" s="2"/>
      <c r="C199" s="2"/>
      <c r="D199" s="2"/>
      <c r="E199" s="2"/>
      <c r="F199" s="2"/>
      <c r="G199" s="2"/>
      <c r="H199" s="2"/>
      <c r="I199" s="2"/>
      <c r="J199" s="2"/>
    </row>
    <row r="202" spans="1:10" ht="15" customHeight="1" x14ac:dyDescent="0.3">
      <c r="A202" s="59" t="s">
        <v>175</v>
      </c>
      <c r="C202" s="60" t="s">
        <v>174</v>
      </c>
    </row>
  </sheetData>
  <mergeCells count="15">
    <mergeCell ref="A179:I179"/>
    <mergeCell ref="A180:I180"/>
    <mergeCell ref="A182:I182"/>
    <mergeCell ref="A192:I192"/>
    <mergeCell ref="A186:I186"/>
    <mergeCell ref="A187:I187"/>
    <mergeCell ref="A188:I188"/>
    <mergeCell ref="A189:I189"/>
    <mergeCell ref="A190:I190"/>
    <mergeCell ref="A191:I191"/>
    <mergeCell ref="A171:I171"/>
    <mergeCell ref="A172:I172"/>
    <mergeCell ref="A173:I173"/>
    <mergeCell ref="A174:I174"/>
    <mergeCell ref="A175:I175"/>
  </mergeCells>
  <phoneticPr fontId="27" type="noConversion"/>
  <hyperlinks>
    <hyperlink ref="E195" r:id="rId1" xr:uid="{2C91A462-1753-4B9D-886C-7AB70274FD2D}"/>
    <hyperlink ref="C202" r:id="rId2" xr:uid="{0F9852E9-E9E1-43BC-B0AF-3C1673320549}"/>
    <hyperlink ref="D5" r:id="rId3" xr:uid="{3CBE7F60-2E58-4136-BF77-897D2979DD30}"/>
  </hyperlinks>
  <pageMargins left="0.7" right="0.7" top="0.75" bottom="0.75" header="0" footer="0"/>
  <pageSetup paperSize="9" orientation="portrait" r:id="rId4"/>
  <drawing r:id="rId5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Sheet1!_Hlk123416113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VInod</dc:creator>
  <cp:lastModifiedBy>Vinod Tawale</cp:lastModifiedBy>
  <cp:lastPrinted>2025-02-12T13:42:36Z</cp:lastPrinted>
  <dcterms:created xsi:type="dcterms:W3CDTF">2015-06-05T18:17:20Z</dcterms:created>
  <dcterms:modified xsi:type="dcterms:W3CDTF">2025-11-26T04:05:45Z</dcterms:modified>
</cp:coreProperties>
</file>